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175" windowWidth="11340" windowHeight="4125"/>
  </bookViews>
  <sheets>
    <sheet name="Лист1" sheetId="1" r:id="rId1"/>
  </sheets>
  <definedNames>
    <definedName name="_xlnm._FilterDatabase" localSheetId="0" hidden="1">Лист1!#REF!</definedName>
  </definedNames>
  <calcPr calcId="145621" iterateDelta="252"/>
</workbook>
</file>

<file path=xl/calcChain.xml><?xml version="1.0" encoding="utf-8"?>
<calcChain xmlns="http://schemas.openxmlformats.org/spreadsheetml/2006/main">
  <c r="H14" i="1" l="1"/>
  <c r="G44" i="1" l="1"/>
  <c r="I43" i="1"/>
  <c r="G43" i="1"/>
  <c r="G42" i="1"/>
  <c r="H76" i="1" l="1"/>
  <c r="H109" i="1" l="1"/>
  <c r="H95" i="1" l="1"/>
  <c r="H82" i="1" l="1"/>
  <c r="H84" i="1" l="1"/>
  <c r="H85" i="1"/>
  <c r="H18" i="1" l="1"/>
  <c r="G18" i="1"/>
  <c r="H24" i="1"/>
  <c r="G24" i="1"/>
  <c r="G20" i="1" l="1"/>
  <c r="G22" i="1"/>
  <c r="H20" i="1" l="1"/>
  <c r="H74" i="1" l="1"/>
  <c r="H21" i="1" l="1"/>
  <c r="G21" i="1"/>
  <c r="H105" i="1" l="1"/>
  <c r="H90" i="1" l="1"/>
  <c r="H89" i="1" l="1"/>
  <c r="H97" i="1" l="1"/>
  <c r="H15" i="1" l="1"/>
  <c r="G15" i="1"/>
  <c r="H78" i="1" l="1"/>
  <c r="H88" i="1" l="1"/>
  <c r="H26" i="1"/>
  <c r="G51" i="1"/>
  <c r="G52" i="1"/>
  <c r="G14" i="1"/>
  <c r="H107" i="1"/>
  <c r="H106" i="1"/>
  <c r="H17" i="1"/>
  <c r="H19" i="1"/>
  <c r="G38" i="1"/>
  <c r="G39" i="1"/>
  <c r="G40" i="1"/>
  <c r="G41" i="1"/>
  <c r="G45" i="1"/>
  <c r="G46" i="1"/>
  <c r="G47" i="1"/>
  <c r="G48" i="1"/>
  <c r="G49" i="1"/>
  <c r="G50" i="1"/>
  <c r="G53" i="1"/>
  <c r="G54" i="1"/>
  <c r="H99" i="1"/>
  <c r="H101" i="1"/>
  <c r="H100" i="1"/>
  <c r="H32" i="1"/>
  <c r="G32" i="1"/>
  <c r="G16" i="1"/>
  <c r="G17" i="1"/>
  <c r="G19" i="1"/>
  <c r="G27" i="1"/>
  <c r="H27" i="1"/>
  <c r="G23" i="1"/>
  <c r="G25" i="1"/>
  <c r="G26" i="1"/>
  <c r="G28" i="1"/>
  <c r="G29" i="1"/>
  <c r="G30" i="1"/>
  <c r="G31" i="1"/>
  <c r="H102" i="1"/>
  <c r="H22" i="1"/>
  <c r="H23" i="1"/>
  <c r="H25" i="1"/>
  <c r="H28" i="1"/>
  <c r="H29" i="1"/>
  <c r="H30" i="1"/>
  <c r="H31" i="1"/>
  <c r="H16" i="1"/>
  <c r="I45" i="1"/>
  <c r="I46" i="1"/>
  <c r="G37" i="1"/>
  <c r="H98" i="1"/>
  <c r="H86" i="1"/>
  <c r="H75" i="1"/>
  <c r="H77" i="1"/>
  <c r="H79" i="1"/>
  <c r="H108" i="1"/>
  <c r="H80" i="1"/>
  <c r="H81" i="1"/>
  <c r="H94" i="1"/>
  <c r="H87" i="1"/>
  <c r="H91" i="1"/>
  <c r="H92" i="1"/>
  <c r="I38" i="1"/>
  <c r="I40" i="1"/>
  <c r="I47" i="1"/>
  <c r="H93" i="1"/>
</calcChain>
</file>

<file path=xl/sharedStrings.xml><?xml version="1.0" encoding="utf-8"?>
<sst xmlns="http://schemas.openxmlformats.org/spreadsheetml/2006/main" count="214" uniqueCount="112">
  <si>
    <t>№</t>
  </si>
  <si>
    <t>Наименование</t>
  </si>
  <si>
    <t>Цена</t>
  </si>
  <si>
    <t>лист г\к 3мм</t>
  </si>
  <si>
    <t xml:space="preserve">лист г/к 4мм.  </t>
  </si>
  <si>
    <t>лист г/к 2,0мм.</t>
  </si>
  <si>
    <t>(м)</t>
  </si>
  <si>
    <t>1 реза</t>
  </si>
  <si>
    <t>за 1тн</t>
  </si>
  <si>
    <t>1,5*6,0</t>
  </si>
  <si>
    <t>1,0*2,0</t>
  </si>
  <si>
    <t>1,25*2,5</t>
  </si>
  <si>
    <t>Лист х/к 1,5мм</t>
  </si>
  <si>
    <t>Металлопрокат отпускается в тоннах из расчета целых хлыстов.</t>
  </si>
  <si>
    <t>Трубный прокат отпускается в метрах из расчета целых хлыстов.</t>
  </si>
  <si>
    <t>Услуга резки металлопроката является платной, стоимость которой указана в прайсе</t>
  </si>
  <si>
    <t xml:space="preserve">Погрузка производится краном в открытые а\машины, </t>
  </si>
  <si>
    <t xml:space="preserve"> в тентованный автотранспорт погрузка осуществляется силами покупателей.</t>
  </si>
  <si>
    <t>Лист г/к 6мм</t>
  </si>
  <si>
    <t>Лист х/к 1,2мм</t>
  </si>
  <si>
    <t>1 шт(м)</t>
  </si>
  <si>
    <t>за  1 м</t>
  </si>
  <si>
    <t>Удельный</t>
  </si>
  <si>
    <t>вес 1 м</t>
  </si>
  <si>
    <t>за 1 л.</t>
  </si>
  <si>
    <t>вес 1 листа</t>
  </si>
  <si>
    <t>вес 1шт(кг)</t>
  </si>
  <si>
    <t>Кол-во кв.м</t>
  </si>
  <si>
    <t>в 1 листе</t>
  </si>
  <si>
    <t>за 1м</t>
  </si>
  <si>
    <t>Трубный прокат</t>
  </si>
  <si>
    <t>Лист х/к 1,0мм</t>
  </si>
  <si>
    <t>Лист г/к 8мм</t>
  </si>
  <si>
    <t>Росспрокат</t>
  </si>
  <si>
    <t>водитель</t>
  </si>
  <si>
    <t>тол-</t>
  </si>
  <si>
    <t>щина</t>
  </si>
  <si>
    <t>Труба профильная 20*20</t>
  </si>
  <si>
    <t>Труба профильная 25*25</t>
  </si>
  <si>
    <t>Труба профильная 30*30</t>
  </si>
  <si>
    <t>вес 1шт</t>
  </si>
  <si>
    <t>Труба профильная 40*20</t>
  </si>
  <si>
    <t>Труба профильная 40*25</t>
  </si>
  <si>
    <t>Труба профильная 40*40</t>
  </si>
  <si>
    <t>Труба профильная 50*25</t>
  </si>
  <si>
    <t>Труба профильная 50*50</t>
  </si>
  <si>
    <t>Труба профильная 60*40</t>
  </si>
  <si>
    <t>Труба профильная 60*60</t>
  </si>
  <si>
    <t>Труба профильная 80*40</t>
  </si>
  <si>
    <t>Труба профильная 100*100</t>
  </si>
  <si>
    <t>ТОО "Траст-Караганда"</t>
  </si>
  <si>
    <t>Режим работы: с 9.00 до 17.30                                             Выходные :  суббота, воскресенье</t>
  </si>
  <si>
    <t>1,0*2,1</t>
  </si>
  <si>
    <t>лист х/к 1,5мм.</t>
  </si>
  <si>
    <t>За 1 рез</t>
  </si>
  <si>
    <t>Лист г/к 5мм</t>
  </si>
  <si>
    <t xml:space="preserve">                                                                 СТАЛЬ ЛИСТОВАЯ</t>
  </si>
  <si>
    <t xml:space="preserve">                       Режим Работы:           с 9.00 до 17.30        ОБЕД: с  13.00 до 14.00</t>
  </si>
  <si>
    <t>Труба ВГП  ф102</t>
  </si>
  <si>
    <t xml:space="preserve">Труба ВГП  ф89     </t>
  </si>
  <si>
    <t xml:space="preserve">Труба ВГП  ф50       </t>
  </si>
  <si>
    <t>Труба ВГП  ф25</t>
  </si>
  <si>
    <t xml:space="preserve">Труба ВГП  ф32            </t>
  </si>
  <si>
    <t>Труба ВГП  ф108</t>
  </si>
  <si>
    <t xml:space="preserve">Труба ВГП  ф15  </t>
  </si>
  <si>
    <t>ММК</t>
  </si>
  <si>
    <t xml:space="preserve">Труба ВГП  ф 20  </t>
  </si>
  <si>
    <t xml:space="preserve">ArcelorMittal </t>
  </si>
  <si>
    <t xml:space="preserve">Производитель </t>
  </si>
  <si>
    <t>Размер</t>
  </si>
  <si>
    <t>Произ-</t>
  </si>
  <si>
    <t xml:space="preserve">                        Выходной:           Суббота, Воскресение     Наш сайт:  www.trast.kz</t>
  </si>
  <si>
    <t xml:space="preserve">Круг   d16  мм                          ГОСТ 2590-2006     </t>
  </si>
  <si>
    <t xml:space="preserve">Круг   d14 мм                           ГОСТ 2590-2006  </t>
  </si>
  <si>
    <t xml:space="preserve">Круг   d12мм                            ГОСТ 2590-2006         </t>
  </si>
  <si>
    <r>
      <rPr>
        <b/>
        <sz val="9"/>
        <rFont val="Arial Cyr"/>
        <charset val="204"/>
      </rPr>
      <t>Круг</t>
    </r>
    <r>
      <rPr>
        <sz val="9"/>
        <rFont val="Arial Cyr"/>
        <charset val="204"/>
      </rPr>
      <t xml:space="preserve">   d10мм                           ГОСТ 2590-2006</t>
    </r>
  </si>
  <si>
    <t>Швеллер №16У                      ГОСТ 8240-97</t>
  </si>
  <si>
    <t>Швеллер №14У                      ГОСТ 8240-97</t>
  </si>
  <si>
    <t>Швеллер №12У                      ГОСТ 8240-97</t>
  </si>
  <si>
    <t>Швеллер №10У                      ГОСТ-8240-97</t>
  </si>
  <si>
    <r>
      <t>Швеллер</t>
    </r>
    <r>
      <rPr>
        <sz val="9"/>
        <rFont val="Arial Cyr"/>
        <charset val="204"/>
      </rPr>
      <t xml:space="preserve"> № 8У                      ГОСТ-8240-97     </t>
    </r>
  </si>
  <si>
    <t>Уголок 100*100/7                   ГОСТ 8509-92</t>
  </si>
  <si>
    <t>Уголок 63*63/5                        ГОСТ8509-93</t>
  </si>
  <si>
    <t>Уголок 50*50/5                        ГОСТ 8509-93</t>
  </si>
  <si>
    <t>ГОСТ 8509-93</t>
  </si>
  <si>
    <t>ГОСТ 8240-97</t>
  </si>
  <si>
    <t xml:space="preserve"> ГОСТ 2590-2006</t>
  </si>
  <si>
    <t>ГОСТ 2590-2006</t>
  </si>
  <si>
    <t>ГОСТ 5781-82</t>
  </si>
  <si>
    <t xml:space="preserve">Труба ВГП  ф40       </t>
  </si>
  <si>
    <t>Уголок 50*50/4                       ГОСТ 8509-93</t>
  </si>
  <si>
    <t xml:space="preserve">Труба ВГП  ф76     </t>
  </si>
  <si>
    <t>Длина</t>
  </si>
  <si>
    <t>Уголок 75*75/5                        ГОСТ 8509-92</t>
  </si>
  <si>
    <t>Арматура А III 500 ф10     ГОСТ 5781-82</t>
  </si>
  <si>
    <t>Арматура А III 500 ф12     ГОСТ 5781-82</t>
  </si>
  <si>
    <t>Уголок 40*40/4                        ГОСТ 8509-92</t>
  </si>
  <si>
    <t>Уголок 45*45/4                        ГОСТ 8509-93</t>
  </si>
  <si>
    <t>Труба профильная 80*80</t>
  </si>
  <si>
    <t xml:space="preserve">ММК </t>
  </si>
  <si>
    <t>сот.:8 701 527 9799  :  8 778 235 2220</t>
  </si>
  <si>
    <t>Труба профильная 15*15</t>
  </si>
  <si>
    <t>лист г/к 1,8мм</t>
  </si>
  <si>
    <t>Лист г/к 1,8мм</t>
  </si>
  <si>
    <t>Выходные :  суббота, воскресенье</t>
  </si>
  <si>
    <t xml:space="preserve">     </t>
  </si>
  <si>
    <t>г.Караганда ул. Четская 1</t>
  </si>
  <si>
    <t>Режим Работы:           с 9.00 до 17.30            ОБЕД: с  13.00 до 14.00</t>
  </si>
  <si>
    <t xml:space="preserve">                            НАШ АДРЕС : г.Караганда, ул. Четская 1</t>
  </si>
  <si>
    <t xml:space="preserve"> 8(7212) 36 10 12  /      8 708 4361012        сот.: 8 701  5279799        e-mail: trastk@mail.ru</t>
  </si>
  <si>
    <t>У НАС ЕСТЬ ДОСТАВКА!!!</t>
  </si>
  <si>
    <t xml:space="preserve">        ТОО "Траст-Караганда"    14/12/2021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</si>
</sst>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b/>
      <sz val="9"/>
      <name val="Arial Cyr"/>
      <family val="2"/>
      <charset val="204"/>
    </font>
    <font>
      <b/>
      <i/>
      <sz val="9"/>
      <name val="Arial Cyr"/>
      <family val="2"/>
      <charset val="204"/>
    </font>
    <font>
      <sz val="8"/>
      <name val="Arial Cyr"/>
      <family val="2"/>
      <charset val="204"/>
    </font>
    <font>
      <b/>
      <sz val="9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sz val="10"/>
      <name val="Arial Cyr"/>
      <charset val="204"/>
    </font>
    <font>
      <b/>
      <i/>
      <sz val="9"/>
      <name val="Arial Cyr"/>
      <charset val="204"/>
    </font>
    <font>
      <i/>
      <sz val="9"/>
      <name val="Arial Cyr"/>
      <charset val="204"/>
    </font>
    <font>
      <b/>
      <sz val="10"/>
      <color indexed="8"/>
      <name val="Arial Cyr"/>
      <charset val="204"/>
    </font>
    <font>
      <b/>
      <sz val="14"/>
      <name val="Arial Cyr"/>
      <charset val="204"/>
    </font>
    <font>
      <b/>
      <sz val="11"/>
      <name val="Arial Cyr"/>
      <charset val="204"/>
    </font>
    <font>
      <b/>
      <i/>
      <sz val="11"/>
      <name val="Arial Cyr"/>
      <charset val="204"/>
    </font>
    <font>
      <i/>
      <sz val="10"/>
      <name val="Arial Cyr"/>
      <charset val="204"/>
    </font>
    <font>
      <i/>
      <sz val="20"/>
      <name val="Arial Cyr"/>
      <charset val="204"/>
    </font>
    <font>
      <b/>
      <sz val="12"/>
      <name val="Arial Cyr"/>
      <charset val="204"/>
    </font>
    <font>
      <b/>
      <sz val="8"/>
      <name val="Arial Cyr"/>
      <charset val="204"/>
    </font>
    <font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9"/>
      <color indexed="8"/>
      <name val="Arial Cyr"/>
      <charset val="204"/>
    </font>
    <font>
      <u/>
      <sz val="10"/>
      <color theme="10"/>
      <name val="Arial Cyr"/>
      <charset val="204"/>
    </font>
    <font>
      <b/>
      <sz val="9"/>
      <color theme="1"/>
      <name val="Arial Cyr"/>
      <family val="2"/>
      <charset val="204"/>
    </font>
    <font>
      <b/>
      <sz val="9"/>
      <color theme="1"/>
      <name val="Arial Cyr"/>
      <charset val="204"/>
    </font>
    <font>
      <b/>
      <i/>
      <sz val="9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 applyNumberFormat="0"/>
    <xf numFmtId="0" fontId="2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94">
    <xf numFmtId="0" fontId="0" fillId="0" borderId="0" xfId="0"/>
    <xf numFmtId="0" fontId="10" fillId="0" borderId="0" xfId="0" applyFo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5" xfId="0" applyFont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0" fillId="0" borderId="5" xfId="0" applyBorder="1"/>
    <xf numFmtId="0" fontId="16" fillId="0" borderId="0" xfId="0" applyFont="1" applyFill="1" applyAlignment="1"/>
    <xf numFmtId="0" fontId="17" fillId="0" borderId="0" xfId="0" applyFont="1" applyFill="1"/>
    <xf numFmtId="0" fontId="17" fillId="0" borderId="0" xfId="0" applyFont="1"/>
    <xf numFmtId="0" fontId="16" fillId="0" borderId="0" xfId="0" applyFont="1" applyFill="1" applyAlignment="1">
      <alignment horizontal="left"/>
    </xf>
    <xf numFmtId="0" fontId="16" fillId="0" borderId="0" xfId="0" applyFont="1" applyFill="1"/>
    <xf numFmtId="0" fontId="19" fillId="0" borderId="9" xfId="0" applyFont="1" applyFill="1" applyBorder="1"/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/>
    <xf numFmtId="0" fontId="19" fillId="0" borderId="11" xfId="0" applyFont="1" applyFill="1" applyBorder="1"/>
    <xf numFmtId="0" fontId="19" fillId="0" borderId="0" xfId="0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11" xfId="0" applyFont="1" applyFill="1" applyBorder="1" applyAlignment="1"/>
    <xf numFmtId="0" fontId="19" fillId="0" borderId="0" xfId="0" applyFont="1" applyFill="1" applyBorder="1" applyAlignment="1"/>
    <xf numFmtId="0" fontId="11" fillId="0" borderId="12" xfId="0" applyFont="1" applyFill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3" fillId="0" borderId="13" xfId="0" applyFont="1" applyBorder="1"/>
    <xf numFmtId="0" fontId="7" fillId="0" borderId="13" xfId="0" applyFont="1" applyBorder="1"/>
    <xf numFmtId="0" fontId="0" fillId="0" borderId="1" xfId="0" applyBorder="1"/>
    <xf numFmtId="0" fontId="11" fillId="0" borderId="0" xfId="0" applyFont="1" applyFill="1" applyBorder="1" applyAlignment="1">
      <alignment horizontal="center"/>
    </xf>
    <xf numFmtId="0" fontId="10" fillId="0" borderId="0" xfId="0" applyFont="1" applyBorder="1"/>
    <xf numFmtId="0" fontId="15" fillId="0" borderId="0" xfId="0" applyFont="1" applyFill="1" applyBorder="1"/>
    <xf numFmtId="0" fontId="14" fillId="0" borderId="0" xfId="0" applyFont="1" applyBorder="1"/>
    <xf numFmtId="0" fontId="15" fillId="0" borderId="10" xfId="0" applyFont="1" applyFill="1" applyBorder="1" applyAlignment="1"/>
    <xf numFmtId="0" fontId="0" fillId="0" borderId="10" xfId="0" applyBorder="1"/>
    <xf numFmtId="0" fontId="10" fillId="0" borderId="10" xfId="0" applyFont="1" applyBorder="1"/>
    <xf numFmtId="0" fontId="10" fillId="0" borderId="14" xfId="0" applyFont="1" applyBorder="1"/>
    <xf numFmtId="0" fontId="10" fillId="0" borderId="15" xfId="0" applyFont="1" applyBorder="1"/>
    <xf numFmtId="0" fontId="4" fillId="0" borderId="13" xfId="0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0" fontId="7" fillId="0" borderId="1" xfId="0" applyFont="1" applyBorder="1"/>
    <xf numFmtId="0" fontId="7" fillId="0" borderId="5" xfId="0" applyFont="1" applyBorder="1"/>
    <xf numFmtId="0" fontId="9" fillId="0" borderId="17" xfId="0" applyFont="1" applyFill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0" fillId="0" borderId="0" xfId="0" applyBorder="1"/>
    <xf numFmtId="164" fontId="0" fillId="0" borderId="3" xfId="0" applyNumberFormat="1" applyBorder="1"/>
    <xf numFmtId="0" fontId="4" fillId="0" borderId="14" xfId="0" applyFont="1" applyFill="1" applyBorder="1" applyAlignment="1">
      <alignment horizontal="center"/>
    </xf>
    <xf numFmtId="0" fontId="4" fillId="0" borderId="15" xfId="0" applyFont="1" applyFill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/>
    <xf numFmtId="0" fontId="0" fillId="0" borderId="0" xfId="0" applyFill="1" applyBorder="1" applyAlignment="1">
      <alignment horizontal="center"/>
    </xf>
    <xf numFmtId="0" fontId="24" fillId="0" borderId="0" xfId="1" applyBorder="1" applyAlignment="1" applyProtection="1"/>
    <xf numFmtId="0" fontId="7" fillId="0" borderId="16" xfId="0" applyFont="1" applyBorder="1"/>
    <xf numFmtId="0" fontId="9" fillId="0" borderId="5" xfId="0" applyFont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0" fillId="0" borderId="5" xfId="0" applyNumberFormat="1" applyBorder="1"/>
    <xf numFmtId="0" fontId="9" fillId="0" borderId="3" xfId="0" applyFont="1" applyFill="1" applyBorder="1" applyAlignment="1">
      <alignment horizontal="center"/>
    </xf>
    <xf numFmtId="0" fontId="7" fillId="0" borderId="20" xfId="0" applyFont="1" applyBorder="1"/>
    <xf numFmtId="0" fontId="7" fillId="0" borderId="30" xfId="0" applyFont="1" applyBorder="1"/>
    <xf numFmtId="0" fontId="9" fillId="0" borderId="8" xfId="0" applyFont="1" applyBorder="1" applyAlignment="1">
      <alignment horizontal="center"/>
    </xf>
    <xf numFmtId="0" fontId="7" fillId="0" borderId="24" xfId="0" applyFont="1" applyBorder="1"/>
    <xf numFmtId="0" fontId="0" fillId="0" borderId="2" xfId="0" applyBorder="1"/>
    <xf numFmtId="0" fontId="9" fillId="0" borderId="23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9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1" fontId="6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Border="1"/>
    <xf numFmtId="0" fontId="7" fillId="0" borderId="0" xfId="0" applyFont="1" applyBorder="1"/>
    <xf numFmtId="0" fontId="6" fillId="0" borderId="0" xfId="0" applyFont="1" applyFill="1" applyBorder="1"/>
    <xf numFmtId="0" fontId="2" fillId="0" borderId="6" xfId="0" applyFont="1" applyBorder="1" applyAlignment="1">
      <alignment horizontal="center"/>
    </xf>
    <xf numFmtId="0" fontId="7" fillId="0" borderId="21" xfId="0" applyFont="1" applyBorder="1"/>
    <xf numFmtId="0" fontId="10" fillId="0" borderId="2" xfId="0" applyFont="1" applyBorder="1"/>
    <xf numFmtId="0" fontId="10" fillId="0" borderId="1" xfId="0" applyFont="1" applyBorder="1"/>
    <xf numFmtId="0" fontId="10" fillId="0" borderId="5" xfId="0" applyFont="1" applyBorder="1"/>
    <xf numFmtId="0" fontId="2" fillId="0" borderId="18" xfId="0" applyFont="1" applyFill="1" applyBorder="1" applyAlignment="1">
      <alignment horizontal="center"/>
    </xf>
    <xf numFmtId="0" fontId="0" fillId="0" borderId="22" xfId="0" applyFont="1" applyBorder="1"/>
    <xf numFmtId="44" fontId="15" fillId="0" borderId="18" xfId="2" applyFont="1" applyFill="1" applyBorder="1" applyAlignment="1"/>
    <xf numFmtId="0" fontId="9" fillId="0" borderId="27" xfId="0" applyFont="1" applyBorder="1" applyAlignment="1">
      <alignment horizontal="center"/>
    </xf>
    <xf numFmtId="1" fontId="6" fillId="0" borderId="6" xfId="0" applyNumberFormat="1" applyFont="1" applyFill="1" applyBorder="1" applyAlignment="1">
      <alignment horizontal="center"/>
    </xf>
    <xf numFmtId="3" fontId="3" fillId="0" borderId="13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164" fontId="0" fillId="0" borderId="5" xfId="0" applyNumberFormat="1" applyFont="1" applyBorder="1"/>
    <xf numFmtId="0" fontId="2" fillId="0" borderId="3" xfId="0" applyFont="1" applyBorder="1" applyAlignment="1">
      <alignment horizontal="center"/>
    </xf>
    <xf numFmtId="0" fontId="9" fillId="0" borderId="23" xfId="0" applyFont="1" applyFill="1" applyBorder="1" applyAlignment="1">
      <alignment horizontal="center" vertical="center"/>
    </xf>
    <xf numFmtId="164" fontId="0" fillId="0" borderId="4" xfId="0" applyNumberFormat="1" applyBorder="1"/>
    <xf numFmtId="0" fontId="9" fillId="0" borderId="6" xfId="0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2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0" fontId="0" fillId="0" borderId="4" xfId="0" applyBorder="1"/>
    <xf numFmtId="0" fontId="7" fillId="0" borderId="25" xfId="0" applyFont="1" applyBorder="1"/>
    <xf numFmtId="1" fontId="6" fillId="0" borderId="3" xfId="0" applyNumberFormat="1" applyFont="1" applyFill="1" applyBorder="1" applyAlignment="1">
      <alignment horizontal="center"/>
    </xf>
    <xf numFmtId="0" fontId="0" fillId="0" borderId="3" xfId="0" applyBorder="1"/>
    <xf numFmtId="1" fontId="6" fillId="0" borderId="17" xfId="0" applyNumberFormat="1" applyFont="1" applyBorder="1" applyAlignment="1">
      <alignment horizontal="center"/>
    </xf>
    <xf numFmtId="0" fontId="7" fillId="0" borderId="29" xfId="0" applyFont="1" applyBorder="1"/>
    <xf numFmtId="0" fontId="9" fillId="0" borderId="26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 vertical="center"/>
    </xf>
    <xf numFmtId="1" fontId="11" fillId="0" borderId="4" xfId="0" applyNumberFormat="1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1" fontId="6" fillId="0" borderId="4" xfId="0" applyNumberFormat="1" applyFont="1" applyFill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6" xfId="0" applyFont="1" applyBorder="1" applyAlignment="1">
      <alignment horizontal="center"/>
    </xf>
    <xf numFmtId="1" fontId="6" fillId="2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>
      <alignment horizontal="center"/>
    </xf>
    <xf numFmtId="0" fontId="10" fillId="0" borderId="4" xfId="0" applyFont="1" applyBorder="1"/>
    <xf numFmtId="1" fontId="6" fillId="2" borderId="1" xfId="0" applyNumberFormat="1" applyFont="1" applyFill="1" applyBorder="1" applyAlignment="1">
      <alignment horizontal="center"/>
    </xf>
    <xf numFmtId="0" fontId="10" fillId="0" borderId="3" xfId="0" applyFont="1" applyBorder="1"/>
    <xf numFmtId="0" fontId="0" fillId="0" borderId="4" xfId="0" applyFont="1" applyBorder="1"/>
    <xf numFmtId="0" fontId="0" fillId="0" borderId="1" xfId="0" applyFont="1" applyBorder="1"/>
    <xf numFmtId="1" fontId="6" fillId="0" borderId="22" xfId="0" applyNumberFormat="1" applyFont="1" applyFill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0" fillId="0" borderId="17" xfId="0" applyFont="1" applyBorder="1"/>
    <xf numFmtId="0" fontId="9" fillId="0" borderId="8" xfId="0" applyFont="1" applyFill="1" applyBorder="1" applyAlignment="1">
      <alignment horizontal="center" vertical="center"/>
    </xf>
    <xf numFmtId="1" fontId="11" fillId="0" borderId="3" xfId="0" applyNumberFormat="1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 vertical="center"/>
    </xf>
    <xf numFmtId="164" fontId="0" fillId="0" borderId="17" xfId="0" applyNumberFormat="1" applyBorder="1"/>
    <xf numFmtId="0" fontId="7" fillId="0" borderId="24" xfId="0" applyFont="1" applyFill="1" applyBorder="1"/>
    <xf numFmtId="0" fontId="7" fillId="0" borderId="20" xfId="0" applyFont="1" applyFill="1" applyBorder="1"/>
    <xf numFmtId="0" fontId="7" fillId="0" borderId="30" xfId="0" applyFont="1" applyFill="1" applyBorder="1"/>
    <xf numFmtId="0" fontId="9" fillId="0" borderId="21" xfId="0" applyFont="1" applyFill="1" applyBorder="1"/>
    <xf numFmtId="0" fontId="6" fillId="0" borderId="25" xfId="0" applyFont="1" applyFill="1" applyBorder="1"/>
    <xf numFmtId="0" fontId="9" fillId="0" borderId="24" xfId="0" applyFont="1" applyFill="1" applyBorder="1"/>
    <xf numFmtId="0" fontId="2" fillId="0" borderId="25" xfId="0" applyFont="1" applyFill="1" applyBorder="1"/>
    <xf numFmtId="0" fontId="2" fillId="0" borderId="21" xfId="0" applyFont="1" applyFill="1" applyBorder="1"/>
    <xf numFmtId="0" fontId="20" fillId="0" borderId="16" xfId="0" applyFont="1" applyFill="1" applyBorder="1"/>
    <xf numFmtId="0" fontId="20" fillId="0" borderId="30" xfId="0" applyFont="1" applyFill="1" applyBorder="1"/>
    <xf numFmtId="0" fontId="20" fillId="0" borderId="29" xfId="0" applyFont="1" applyFill="1" applyBorder="1"/>
    <xf numFmtId="0" fontId="20" fillId="0" borderId="15" xfId="0" applyFont="1" applyFill="1" applyBorder="1"/>
    <xf numFmtId="0" fontId="9" fillId="0" borderId="10" xfId="0" applyFont="1" applyFill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0" fillId="0" borderId="13" xfId="0" applyNumberFormat="1" applyBorder="1"/>
    <xf numFmtId="0" fontId="7" fillId="0" borderId="14" xfId="0" applyFont="1" applyBorder="1"/>
    <xf numFmtId="164" fontId="0" fillId="0" borderId="7" xfId="0" applyNumberFormat="1" applyBorder="1"/>
    <xf numFmtId="164" fontId="0" fillId="0" borderId="23" xfId="0" applyNumberFormat="1" applyBorder="1"/>
    <xf numFmtId="0" fontId="9" fillId="0" borderId="7" xfId="0" applyFont="1" applyFill="1" applyBorder="1"/>
    <xf numFmtId="0" fontId="9" fillId="0" borderId="6" xfId="0" applyFont="1" applyFill="1" applyBorder="1"/>
    <xf numFmtId="0" fontId="9" fillId="0" borderId="23" xfId="0" applyFont="1" applyFill="1" applyBorder="1"/>
    <xf numFmtId="1" fontId="6" fillId="4" borderId="6" xfId="0" applyNumberFormat="1" applyFont="1" applyFill="1" applyBorder="1" applyAlignment="1">
      <alignment horizontal="center"/>
    </xf>
    <xf numFmtId="1" fontId="6" fillId="0" borderId="23" xfId="0" applyNumberFormat="1" applyFont="1" applyBorder="1" applyAlignment="1">
      <alignment horizontal="center"/>
    </xf>
    <xf numFmtId="0" fontId="0" fillId="0" borderId="7" xfId="0" applyBorder="1"/>
    <xf numFmtId="0" fontId="0" fillId="0" borderId="6" xfId="0" applyBorder="1"/>
    <xf numFmtId="0" fontId="0" fillId="0" borderId="23" xfId="0" applyBorder="1"/>
    <xf numFmtId="0" fontId="7" fillId="0" borderId="2" xfId="0" applyFont="1" applyBorder="1"/>
    <xf numFmtId="0" fontId="9" fillId="0" borderId="6" xfId="3" applyNumberFormat="1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64" fontId="0" fillId="0" borderId="12" xfId="0" applyNumberFormat="1" applyBorder="1"/>
    <xf numFmtId="0" fontId="7" fillId="0" borderId="15" xfId="0" applyFont="1" applyBorder="1"/>
    <xf numFmtId="0" fontId="9" fillId="0" borderId="12" xfId="0" applyFont="1" applyFill="1" applyBorder="1" applyAlignment="1">
      <alignment horizontal="center"/>
    </xf>
    <xf numFmtId="9" fontId="9" fillId="0" borderId="6" xfId="3" applyFont="1" applyFill="1" applyBorder="1"/>
    <xf numFmtId="0" fontId="5" fillId="0" borderId="20" xfId="0" applyFont="1" applyFill="1" applyBorder="1"/>
    <xf numFmtId="0" fontId="5" fillId="0" borderId="30" xfId="0" applyFont="1" applyFill="1" applyBorder="1"/>
    <xf numFmtId="0" fontId="5" fillId="0" borderId="25" xfId="0" applyFont="1" applyFill="1" applyBorder="1"/>
    <xf numFmtId="0" fontId="5" fillId="0" borderId="24" xfId="0" applyFont="1" applyFill="1" applyBorder="1"/>
    <xf numFmtId="0" fontId="2" fillId="0" borderId="20" xfId="0" applyFont="1" applyFill="1" applyBorder="1"/>
    <xf numFmtId="0" fontId="2" fillId="0" borderId="24" xfId="0" applyFont="1" applyFill="1" applyBorder="1"/>
    <xf numFmtId="0" fontId="2" fillId="0" borderId="30" xfId="0" applyFont="1" applyFill="1" applyBorder="1"/>
    <xf numFmtId="0" fontId="2" fillId="0" borderId="29" xfId="0" applyFont="1" applyFill="1" applyBorder="1"/>
    <xf numFmtId="0" fontId="2" fillId="0" borderId="16" xfId="0" applyFont="1" applyFill="1" applyBorder="1"/>
    <xf numFmtId="0" fontId="8" fillId="0" borderId="27" xfId="0" applyFont="1" applyBorder="1" applyAlignment="1">
      <alignment horizontal="center"/>
    </xf>
    <xf numFmtId="164" fontId="0" fillId="0" borderId="17" xfId="0" applyNumberFormat="1" applyFont="1" applyBorder="1"/>
    <xf numFmtId="0" fontId="5" fillId="0" borderId="27" xfId="0" applyFont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0" fillId="0" borderId="12" xfId="0" applyNumberFormat="1" applyFont="1" applyBorder="1"/>
    <xf numFmtId="0" fontId="5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0" fillId="0" borderId="22" xfId="0" applyNumberFormat="1" applyFont="1" applyBorder="1"/>
    <xf numFmtId="43" fontId="2" fillId="0" borderId="28" xfId="4" applyFont="1" applyBorder="1" applyAlignment="1">
      <alignment horizontal="center"/>
    </xf>
    <xf numFmtId="43" fontId="2" fillId="0" borderId="31" xfId="4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54" xfId="0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30" xfId="0" applyNumberFormat="1" applyFont="1" applyFill="1" applyBorder="1" applyAlignment="1">
      <alignment horizontal="center"/>
    </xf>
    <xf numFmtId="1" fontId="6" fillId="0" borderId="25" xfId="0" applyNumberFormat="1" applyFont="1" applyFill="1" applyBorder="1" applyAlignment="1">
      <alignment horizontal="center"/>
    </xf>
    <xf numFmtId="1" fontId="6" fillId="0" borderId="24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0" fontId="21" fillId="0" borderId="53" xfId="0" applyFont="1" applyBorder="1" applyAlignment="1">
      <alignment horizontal="center"/>
    </xf>
    <xf numFmtId="1" fontId="6" fillId="2" borderId="17" xfId="0" applyNumberFormat="1" applyFont="1" applyFill="1" applyBorder="1" applyAlignment="1">
      <alignment horizontal="center"/>
    </xf>
    <xf numFmtId="0" fontId="21" fillId="0" borderId="17" xfId="0" quotePrefix="1" applyFont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15" xfId="0" applyFont="1" applyFill="1" applyBorder="1"/>
    <xf numFmtId="0" fontId="10" fillId="0" borderId="12" xfId="0" applyFont="1" applyBorder="1"/>
    <xf numFmtId="0" fontId="2" fillId="0" borderId="12" xfId="0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" fontId="6" fillId="0" borderId="5" xfId="0" applyNumberFormat="1" applyFont="1" applyFill="1" applyBorder="1" applyAlignment="1">
      <alignment horizontal="center"/>
    </xf>
    <xf numFmtId="1" fontId="6" fillId="0" borderId="7" xfId="0" applyNumberFormat="1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17" xfId="0" applyFont="1" applyFill="1" applyBorder="1" applyAlignment="1">
      <alignment horizontal="center"/>
    </xf>
    <xf numFmtId="0" fontId="11" fillId="0" borderId="36" xfId="0" applyFont="1" applyFill="1" applyBorder="1" applyAlignment="1">
      <alignment horizontal="center"/>
    </xf>
    <xf numFmtId="0" fontId="11" fillId="0" borderId="29" xfId="0" applyFont="1" applyFill="1" applyBorder="1" applyAlignment="1">
      <alignment horizontal="center"/>
    </xf>
    <xf numFmtId="1" fontId="26" fillId="0" borderId="6" xfId="0" applyNumberFormat="1" applyFont="1" applyFill="1" applyBorder="1" applyAlignment="1">
      <alignment horizontal="center"/>
    </xf>
    <xf numFmtId="3" fontId="25" fillId="3" borderId="7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9" fillId="0" borderId="28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8" xfId="0" applyFont="1" applyFill="1" applyBorder="1"/>
    <xf numFmtId="3" fontId="3" fillId="3" borderId="18" xfId="0" applyNumberFormat="1" applyFont="1" applyFill="1" applyBorder="1" applyAlignment="1">
      <alignment horizontal="center"/>
    </xf>
    <xf numFmtId="0" fontId="9" fillId="0" borderId="17" xfId="0" applyFont="1" applyFill="1" applyBorder="1" applyAlignment="1">
      <alignment vertical="center"/>
    </xf>
    <xf numFmtId="0" fontId="9" fillId="0" borderId="36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2" fillId="2" borderId="20" xfId="0" applyFont="1" applyFill="1" applyBorder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8" xfId="0" applyFont="1" applyFill="1" applyBorder="1" applyAlignment="1">
      <alignment horizontal="center"/>
    </xf>
    <xf numFmtId="1" fontId="11" fillId="0" borderId="5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3" fillId="3" borderId="7" xfId="0" applyNumberFormat="1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 vertical="center"/>
    </xf>
    <xf numFmtId="3" fontId="3" fillId="3" borderId="17" xfId="0" applyNumberFormat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1" fontId="6" fillId="0" borderId="8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3" xfId="0" applyFont="1" applyBorder="1"/>
    <xf numFmtId="0" fontId="9" fillId="0" borderId="28" xfId="0" applyFont="1" applyFill="1" applyBorder="1" applyAlignment="1">
      <alignment horizontal="center"/>
    </xf>
    <xf numFmtId="0" fontId="9" fillId="0" borderId="31" xfId="0" applyFont="1" applyFill="1" applyBorder="1" applyAlignment="1">
      <alignment horizontal="center"/>
    </xf>
    <xf numFmtId="0" fontId="6" fillId="0" borderId="1" xfId="0" applyFont="1" applyFill="1" applyBorder="1"/>
    <xf numFmtId="0" fontId="6" fillId="0" borderId="5" xfId="0" applyFont="1" applyFill="1" applyBorder="1"/>
    <xf numFmtId="1" fontId="6" fillId="3" borderId="7" xfId="0" applyNumberFormat="1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1" fontId="26" fillId="3" borderId="2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/>
    </xf>
    <xf numFmtId="3" fontId="3" fillId="3" borderId="23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11" fillId="0" borderId="17" xfId="0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" fontId="11" fillId="0" borderId="2" xfId="0" applyNumberFormat="1" applyFont="1" applyFill="1" applyBorder="1" applyAlignment="1">
      <alignment horizontal="center"/>
    </xf>
    <xf numFmtId="0" fontId="11" fillId="3" borderId="7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3" fontId="3" fillId="0" borderId="17" xfId="0" applyNumberFormat="1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9" fillId="0" borderId="0" xfId="0" applyFont="1" applyBorder="1" applyAlignment="1"/>
    <xf numFmtId="0" fontId="19" fillId="0" borderId="15" xfId="0" applyFont="1" applyBorder="1" applyAlignment="1"/>
    <xf numFmtId="0" fontId="14" fillId="0" borderId="0" xfId="0" applyFont="1" applyFill="1" applyBorder="1" applyAlignment="1"/>
    <xf numFmtId="0" fontId="15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left" vertical="center"/>
    </xf>
    <xf numFmtId="3" fontId="3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1" fontId="11" fillId="0" borderId="23" xfId="0" applyNumberFormat="1" applyFont="1" applyFill="1" applyBorder="1" applyAlignment="1">
      <alignment horizontal="center"/>
    </xf>
    <xf numFmtId="1" fontId="23" fillId="0" borderId="3" xfId="0" applyNumberFormat="1" applyFont="1" applyFill="1" applyBorder="1" applyAlignment="1">
      <alignment horizontal="center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1" fontId="6" fillId="3" borderId="23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" fontId="11" fillId="0" borderId="7" xfId="0" applyNumberFormat="1" applyFont="1" applyFill="1" applyBorder="1" applyAlignment="1">
      <alignment horizontal="center"/>
    </xf>
    <xf numFmtId="0" fontId="27" fillId="0" borderId="23" xfId="0" applyNumberFormat="1" applyFont="1" applyFill="1" applyBorder="1" applyAlignment="1">
      <alignment horizontal="center"/>
    </xf>
    <xf numFmtId="3" fontId="25" fillId="3" borderId="1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6" fillId="3" borderId="22" xfId="0" applyFont="1" applyFill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4" fillId="0" borderId="1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left"/>
    </xf>
    <xf numFmtId="0" fontId="19" fillId="0" borderId="15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0" fontId="16" fillId="0" borderId="0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44" fontId="16" fillId="0" borderId="9" xfId="2" applyFont="1" applyFill="1" applyBorder="1" applyAlignment="1">
      <alignment horizontal="center"/>
    </xf>
    <xf numFmtId="44" fontId="11" fillId="0" borderId="11" xfId="2" applyFont="1" applyFill="1" applyBorder="1" applyAlignment="1">
      <alignment horizontal="center"/>
    </xf>
    <xf numFmtId="0" fontId="9" fillId="0" borderId="39" xfId="0" applyFont="1" applyFill="1" applyBorder="1" applyAlignment="1">
      <alignment horizontal="center"/>
    </xf>
    <xf numFmtId="0" fontId="9" fillId="0" borderId="40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2" fillId="0" borderId="3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51" xfId="0" applyFont="1" applyFill="1" applyBorder="1" applyAlignment="1">
      <alignment horizontal="center"/>
    </xf>
    <xf numFmtId="0" fontId="2" fillId="0" borderId="52" xfId="0" applyFont="1" applyFill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0" fontId="2" fillId="0" borderId="50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35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3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8" fillId="0" borderId="18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9" fillId="0" borderId="45" xfId="0" applyFont="1" applyFill="1" applyBorder="1" applyAlignment="1">
      <alignment horizontal="center"/>
    </xf>
    <xf numFmtId="0" fontId="9" fillId="0" borderId="46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4" fontId="6" fillId="0" borderId="36" xfId="2" applyFont="1" applyFill="1" applyBorder="1" applyAlignment="1">
      <alignment horizontal="center"/>
    </xf>
    <xf numFmtId="44" fontId="6" fillId="0" borderId="27" xfId="2" applyFont="1" applyFill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9" fillId="0" borderId="35" xfId="0" applyFont="1" applyFill="1" applyBorder="1" applyAlignment="1">
      <alignment horizontal="center"/>
    </xf>
    <xf numFmtId="0" fontId="9" fillId="0" borderId="56" xfId="0" applyFont="1" applyFill="1" applyBorder="1" applyAlignment="1">
      <alignment horizontal="center"/>
    </xf>
    <xf numFmtId="0" fontId="9" fillId="0" borderId="57" xfId="0" applyFont="1" applyFill="1" applyBorder="1" applyAlignment="1">
      <alignment horizontal="center"/>
    </xf>
    <xf numFmtId="0" fontId="9" fillId="0" borderId="41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9" fillId="0" borderId="32" xfId="0" applyFont="1" applyFill="1" applyBorder="1" applyAlignment="1">
      <alignment horizontal="center"/>
    </xf>
    <xf numFmtId="0" fontId="9" fillId="0" borderId="33" xfId="0" applyFont="1" applyFill="1" applyBorder="1" applyAlignment="1">
      <alignment horizontal="center"/>
    </xf>
    <xf numFmtId="0" fontId="9" fillId="0" borderId="37" xfId="0" applyFont="1" applyFill="1" applyBorder="1" applyAlignment="1">
      <alignment horizontal="center"/>
    </xf>
    <xf numFmtId="0" fontId="9" fillId="0" borderId="38" xfId="0" applyFont="1" applyFill="1" applyBorder="1" applyAlignment="1">
      <alignment horizontal="center"/>
    </xf>
    <xf numFmtId="44" fontId="11" fillId="0" borderId="9" xfId="2" applyFont="1" applyFill="1" applyBorder="1" applyAlignment="1">
      <alignment horizontal="center"/>
    </xf>
    <xf numFmtId="44" fontId="11" fillId="0" borderId="14" xfId="2" applyFont="1" applyFill="1" applyBorder="1" applyAlignment="1">
      <alignment horizontal="center"/>
    </xf>
    <xf numFmtId="44" fontId="11" fillId="0" borderId="15" xfId="2" applyFont="1" applyFill="1" applyBorder="1" applyAlignment="1">
      <alignment horizontal="center"/>
    </xf>
    <xf numFmtId="9" fontId="9" fillId="0" borderId="45" xfId="3" applyFont="1" applyFill="1" applyBorder="1" applyAlignment="1">
      <alignment horizontal="center"/>
    </xf>
    <xf numFmtId="9" fontId="9" fillId="0" borderId="46" xfId="3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47" xfId="0" applyFont="1" applyFill="1" applyBorder="1" applyAlignment="1">
      <alignment horizontal="center"/>
    </xf>
    <xf numFmtId="0" fontId="9" fillId="0" borderId="48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55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41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1" fontId="11" fillId="0" borderId="12" xfId="0" applyNumberFormat="1" applyFont="1" applyFill="1" applyBorder="1" applyAlignment="1">
      <alignment horizontal="center"/>
    </xf>
  </cellXfs>
  <cellStyles count="5">
    <cellStyle name="Гиперссылка" xfId="1" builtinId="8"/>
    <cellStyle name="Денежный" xfId="2" builtinId="4"/>
    <cellStyle name="Обычный" xfId="0" builtinId="0"/>
    <cellStyle name="Процентный" xfId="3" builtinId="5"/>
    <cellStyle name="Финансовый" xfId="4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66675</xdr:colOff>
      <xdr:row>37</xdr:row>
      <xdr:rowOff>0</xdr:rowOff>
    </xdr:from>
    <xdr:to>
      <xdr:col>7</xdr:col>
      <xdr:colOff>352425</xdr:colOff>
      <xdr:row>38</xdr:row>
      <xdr:rowOff>0</xdr:rowOff>
    </xdr:to>
    <xdr:sp macro="" textlink="">
      <xdr:nvSpPr>
        <xdr:cNvPr id="1025" name="WordArt 7"/>
        <xdr:cNvSpPr>
          <a:spLocks noChangeArrowheads="1" noChangeShapeType="1" noTextEdit="1"/>
        </xdr:cNvSpPr>
      </xdr:nvSpPr>
      <xdr:spPr bwMode="auto">
        <a:xfrm rot="5400000">
          <a:off x="4867275" y="6581775"/>
          <a:ext cx="171450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18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2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2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2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2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3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4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5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6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7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8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39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40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41" name="WordArt 16"/>
        <xdr:cNvSpPr>
          <a:spLocks noChangeArrowheads="1" noChangeShapeType="1" noTextEdit="1"/>
        </xdr:cNvSpPr>
      </xdr:nvSpPr>
      <xdr:spPr bwMode="auto">
        <a:xfrm rot="5400000">
          <a:off x="2809875" y="186309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7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8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49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0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1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2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3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4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5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103</xdr:row>
      <xdr:rowOff>0</xdr:rowOff>
    </xdr:to>
    <xdr:sp macro="" textlink="">
      <xdr:nvSpPr>
        <xdr:cNvPr id="1056" name="WordArt 16"/>
        <xdr:cNvSpPr>
          <a:spLocks noChangeArrowheads="1" noChangeShapeType="1" noTextEdit="1"/>
        </xdr:cNvSpPr>
      </xdr:nvSpPr>
      <xdr:spPr bwMode="auto">
        <a:xfrm rot="5400000">
          <a:off x="3095625" y="18154650"/>
          <a:ext cx="23145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5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5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5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2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3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4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5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6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7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8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69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0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97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1" name="WordArt 16"/>
        <xdr:cNvSpPr>
          <a:spLocks noChangeArrowheads="1" noChangeShapeType="1" noTextEdit="1"/>
        </xdr:cNvSpPr>
      </xdr:nvSpPr>
      <xdr:spPr bwMode="auto">
        <a:xfrm rot="5400000">
          <a:off x="3000375" y="18440400"/>
          <a:ext cx="2505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7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8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2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3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4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5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6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7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8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099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100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6</xdr:col>
      <xdr:colOff>66675</xdr:colOff>
      <xdr:row>96</xdr:row>
      <xdr:rowOff>104775</xdr:rowOff>
    </xdr:from>
    <xdr:to>
      <xdr:col>6</xdr:col>
      <xdr:colOff>361950</xdr:colOff>
      <xdr:row>104</xdr:row>
      <xdr:rowOff>0</xdr:rowOff>
    </xdr:to>
    <xdr:sp macro="" textlink="">
      <xdr:nvSpPr>
        <xdr:cNvPr id="1101" name="WordArt 16"/>
        <xdr:cNvSpPr>
          <a:spLocks noChangeArrowheads="1" noChangeShapeType="1" noTextEdit="1"/>
        </xdr:cNvSpPr>
      </xdr:nvSpPr>
      <xdr:spPr bwMode="auto">
        <a:xfrm rot="5400000">
          <a:off x="2809875" y="18440400"/>
          <a:ext cx="28860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2000" u="sng" strike="sngStrike" kern="10" cap="small" spc="0">
            <a:ln w="9525">
              <a:noFill/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B2B2B2">
                  <a:alpha val="79999"/>
                </a:srgbClr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4</xdr:col>
      <xdr:colOff>133350</xdr:colOff>
      <xdr:row>5</xdr:row>
      <xdr:rowOff>95250</xdr:rowOff>
    </xdr:from>
    <xdr:to>
      <xdr:col>4</xdr:col>
      <xdr:colOff>276223</xdr:colOff>
      <xdr:row>5</xdr:row>
      <xdr:rowOff>238123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971550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5</xdr:row>
      <xdr:rowOff>85725</xdr:rowOff>
    </xdr:from>
    <xdr:to>
      <xdr:col>2</xdr:col>
      <xdr:colOff>123823</xdr:colOff>
      <xdr:row>5</xdr:row>
      <xdr:rowOff>228598</xdr:rowOff>
    </xdr:to>
    <xdr:pic>
      <xdr:nvPicPr>
        <xdr:cNvPr id="81" name="Рисунок 8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96202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4</xdr:col>
      <xdr:colOff>133350</xdr:colOff>
      <xdr:row>64</xdr:row>
      <xdr:rowOff>0</xdr:rowOff>
    </xdr:from>
    <xdr:to>
      <xdr:col>4</xdr:col>
      <xdr:colOff>276223</xdr:colOff>
      <xdr:row>64</xdr:row>
      <xdr:rowOff>142873</xdr:rowOff>
    </xdr:to>
    <xdr:pic>
      <xdr:nvPicPr>
        <xdr:cNvPr id="80" name="Рисунок 7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11420475"/>
          <a:ext cx="142873" cy="142873"/>
        </a:xfrm>
        <a:prstGeom prst="rect">
          <a:avLst/>
        </a:prstGeom>
      </xdr:spPr>
    </xdr:pic>
    <xdr:clientData/>
  </xdr:twoCellAnchor>
  <xdr:twoCellAnchor editAs="oneCell">
    <xdr:from>
      <xdr:col>1</xdr:col>
      <xdr:colOff>1304925</xdr:colOff>
      <xdr:row>64</xdr:row>
      <xdr:rowOff>0</xdr:rowOff>
    </xdr:from>
    <xdr:to>
      <xdr:col>2</xdr:col>
      <xdr:colOff>123823</xdr:colOff>
      <xdr:row>64</xdr:row>
      <xdr:rowOff>142873</xdr:rowOff>
    </xdr:to>
    <xdr:pic>
      <xdr:nvPicPr>
        <xdr:cNvPr id="82" name="Рисунок 8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11420475"/>
          <a:ext cx="142873" cy="1428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7"/>
  <sheetViews>
    <sheetView tabSelected="1" topLeftCell="A73" workbookViewId="0">
      <selection activeCell="F90" sqref="F90"/>
    </sheetView>
  </sheetViews>
  <sheetFormatPr defaultRowHeight="12.75" x14ac:dyDescent="0.2"/>
  <cols>
    <col min="1" max="1" width="4.140625" style="9" customWidth="1"/>
    <col min="2" max="2" width="19.85546875" style="10" customWidth="1"/>
    <col min="3" max="3" width="5" style="10" customWidth="1"/>
    <col min="4" max="4" width="12" style="10" customWidth="1"/>
    <col min="5" max="5" width="10" style="2" customWidth="1"/>
    <col min="6" max="6" width="9.5703125" style="10" customWidth="1"/>
    <col min="7" max="7" width="10.5703125" bestFit="1" customWidth="1"/>
    <col min="8" max="8" width="10.140625" customWidth="1"/>
    <col min="9" max="9" width="9.85546875" customWidth="1"/>
    <col min="10" max="10" width="8.140625" bestFit="1" customWidth="1"/>
    <col min="11" max="11" width="9.140625" hidden="1" customWidth="1"/>
  </cols>
  <sheetData>
    <row r="1" spans="1:11" s="1" customFormat="1" ht="14.25" customHeight="1" x14ac:dyDescent="0.2">
      <c r="A1" s="347" t="s">
        <v>111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1" s="1" customFormat="1" ht="12" customHeight="1" thickBot="1" x14ac:dyDescent="0.25">
      <c r="A2" s="348"/>
      <c r="B2" s="348"/>
      <c r="C2" s="348"/>
      <c r="D2" s="348"/>
      <c r="E2" s="348"/>
      <c r="F2" s="348"/>
      <c r="G2" s="348"/>
      <c r="H2" s="348"/>
      <c r="I2" s="348"/>
      <c r="J2" s="348"/>
      <c r="K2" s="348"/>
    </row>
    <row r="3" spans="1:11" s="1" customFormat="1" ht="15.75" x14ac:dyDescent="0.25">
      <c r="A3" s="19" t="s">
        <v>108</v>
      </c>
      <c r="B3" s="20"/>
      <c r="C3" s="20"/>
      <c r="D3" s="20"/>
      <c r="E3" s="20"/>
      <c r="F3" s="21"/>
      <c r="G3" s="36"/>
      <c r="H3" s="37"/>
      <c r="I3" s="38"/>
      <c r="J3" s="39"/>
      <c r="K3" s="39"/>
    </row>
    <row r="4" spans="1:11" s="1" customFormat="1" ht="13.9" customHeight="1" x14ac:dyDescent="0.25">
      <c r="A4" s="22" t="s">
        <v>57</v>
      </c>
      <c r="B4" s="23"/>
      <c r="C4" s="23"/>
      <c r="D4" s="23"/>
      <c r="E4" s="23"/>
      <c r="F4" s="24"/>
      <c r="G4" s="34"/>
      <c r="H4" s="35"/>
      <c r="I4" s="33"/>
      <c r="J4" s="40"/>
      <c r="K4" s="40"/>
    </row>
    <row r="5" spans="1:11" s="1" customFormat="1" ht="13.9" customHeight="1" x14ac:dyDescent="0.25">
      <c r="A5" s="25" t="s">
        <v>71</v>
      </c>
      <c r="B5" s="26"/>
      <c r="C5" s="26"/>
      <c r="D5" s="26"/>
      <c r="E5" s="26"/>
      <c r="F5" s="24"/>
      <c r="G5" s="33"/>
      <c r="H5" s="50"/>
      <c r="I5" s="63"/>
      <c r="J5" s="40"/>
      <c r="K5" s="40"/>
    </row>
    <row r="6" spans="1:11" s="1" customFormat="1" ht="21" customHeight="1" thickBot="1" x14ac:dyDescent="0.3">
      <c r="A6" s="295" t="s">
        <v>109</v>
      </c>
      <c r="B6" s="296"/>
      <c r="C6" s="296"/>
      <c r="D6" s="296"/>
      <c r="E6" s="296"/>
      <c r="F6" s="296"/>
      <c r="G6" s="296"/>
      <c r="H6" s="296"/>
      <c r="I6" s="296"/>
      <c r="J6" s="297"/>
      <c r="K6" s="40"/>
    </row>
    <row r="7" spans="1:11" s="1" customFormat="1" ht="14.25" x14ac:dyDescent="0.2">
      <c r="A7" s="14" t="s">
        <v>13</v>
      </c>
      <c r="B7" s="15"/>
      <c r="C7" s="15"/>
      <c r="D7" s="15"/>
      <c r="E7" s="16"/>
      <c r="F7" s="15"/>
      <c r="G7" s="16"/>
    </row>
    <row r="8" spans="1:11" s="1" customFormat="1" ht="14.25" x14ac:dyDescent="0.2">
      <c r="A8" s="17" t="s">
        <v>14</v>
      </c>
      <c r="B8" s="15"/>
      <c r="C8" s="15"/>
      <c r="D8" s="15"/>
      <c r="E8" s="16"/>
      <c r="F8" s="15"/>
      <c r="G8" s="16"/>
    </row>
    <row r="9" spans="1:11" s="1" customFormat="1" ht="14.25" x14ac:dyDescent="0.2">
      <c r="A9" s="17" t="s">
        <v>15</v>
      </c>
      <c r="B9" s="14"/>
      <c r="C9" s="14"/>
      <c r="D9" s="14"/>
      <c r="E9" s="14"/>
      <c r="F9" s="14"/>
      <c r="G9" s="16"/>
    </row>
    <row r="10" spans="1:11" s="1" customFormat="1" ht="14.25" x14ac:dyDescent="0.2">
      <c r="A10" s="18" t="s">
        <v>16</v>
      </c>
      <c r="B10" s="17"/>
      <c r="C10" s="17"/>
      <c r="D10" s="17"/>
      <c r="E10" s="17"/>
      <c r="F10" s="17"/>
      <c r="G10" s="16"/>
    </row>
    <row r="11" spans="1:11" s="1" customFormat="1" ht="15" thickBot="1" x14ac:dyDescent="0.25">
      <c r="A11" s="14" t="s">
        <v>17</v>
      </c>
      <c r="B11" s="17"/>
      <c r="C11" s="17"/>
      <c r="D11" s="17"/>
      <c r="E11" s="17"/>
      <c r="F11" s="17"/>
      <c r="G11" s="16"/>
    </row>
    <row r="12" spans="1:11" ht="13.9" customHeight="1" thickBot="1" x14ac:dyDescent="0.25">
      <c r="A12" s="353" t="s">
        <v>0</v>
      </c>
      <c r="B12" s="355" t="s">
        <v>1</v>
      </c>
      <c r="C12" s="356"/>
      <c r="D12" s="357"/>
      <c r="E12" s="28" t="s">
        <v>92</v>
      </c>
      <c r="F12" s="349" t="s">
        <v>2</v>
      </c>
      <c r="G12" s="350"/>
      <c r="H12" s="29" t="s">
        <v>22</v>
      </c>
      <c r="I12" s="29" t="s">
        <v>22</v>
      </c>
      <c r="J12" s="30" t="s">
        <v>2</v>
      </c>
    </row>
    <row r="13" spans="1:11" ht="12.75" customHeight="1" thickBot="1" x14ac:dyDescent="0.25">
      <c r="A13" s="354"/>
      <c r="B13" s="358"/>
      <c r="C13" s="359"/>
      <c r="D13" s="360"/>
      <c r="E13" s="223" t="s">
        <v>20</v>
      </c>
      <c r="F13" s="224" t="s">
        <v>8</v>
      </c>
      <c r="G13" s="224" t="s">
        <v>21</v>
      </c>
      <c r="H13" s="225" t="s">
        <v>23</v>
      </c>
      <c r="I13" s="224" t="s">
        <v>26</v>
      </c>
      <c r="J13" s="226" t="s">
        <v>7</v>
      </c>
      <c r="K13" s="32"/>
    </row>
    <row r="14" spans="1:11" ht="12" customHeight="1" x14ac:dyDescent="0.2">
      <c r="A14" s="6">
        <v>2</v>
      </c>
      <c r="B14" s="162" t="s">
        <v>96</v>
      </c>
      <c r="C14" s="351" t="s">
        <v>84</v>
      </c>
      <c r="D14" s="352"/>
      <c r="E14" s="243">
        <v>12</v>
      </c>
      <c r="F14" s="249">
        <v>505000</v>
      </c>
      <c r="G14" s="97">
        <f>I14/E14*F14/1000</f>
        <v>1304.5833333333335</v>
      </c>
      <c r="H14" s="4">
        <f>ROUND(I14/E14,2)</f>
        <v>2.58</v>
      </c>
      <c r="I14" s="167">
        <v>31</v>
      </c>
      <c r="J14" s="169">
        <v>100</v>
      </c>
    </row>
    <row r="15" spans="1:11" ht="12" customHeight="1" x14ac:dyDescent="0.2">
      <c r="A15" s="6">
        <v>3</v>
      </c>
      <c r="B15" s="162" t="s">
        <v>97</v>
      </c>
      <c r="C15" s="351" t="s">
        <v>84</v>
      </c>
      <c r="D15" s="352"/>
      <c r="E15" s="243">
        <v>6</v>
      </c>
      <c r="F15" s="210">
        <v>485000</v>
      </c>
      <c r="G15" s="97">
        <f t="shared" ref="G15" si="0">I15/E15*F15/1000</f>
        <v>1374.1666666666667</v>
      </c>
      <c r="H15" s="4">
        <f t="shared" ref="H15" si="1">ROUND(I15/E15,2)</f>
        <v>2.83</v>
      </c>
      <c r="I15" s="167">
        <v>17</v>
      </c>
      <c r="J15" s="169">
        <v>100</v>
      </c>
    </row>
    <row r="16" spans="1:11" ht="12" customHeight="1" x14ac:dyDescent="0.2">
      <c r="A16" s="6">
        <v>4</v>
      </c>
      <c r="B16" s="162" t="s">
        <v>97</v>
      </c>
      <c r="C16" s="351" t="s">
        <v>84</v>
      </c>
      <c r="D16" s="352"/>
      <c r="E16" s="243">
        <v>12</v>
      </c>
      <c r="F16" s="210">
        <v>485000</v>
      </c>
      <c r="G16" s="164">
        <f t="shared" ref="G16:G31" si="2">I16/E16*F16/1000</f>
        <v>1374.1666666666667</v>
      </c>
      <c r="H16" s="4">
        <f t="shared" ref="H16:H31" si="3">ROUND(I16/E16,2)</f>
        <v>2.83</v>
      </c>
      <c r="I16" s="167">
        <v>34</v>
      </c>
      <c r="J16" s="169">
        <v>100</v>
      </c>
    </row>
    <row r="17" spans="1:14" x14ac:dyDescent="0.2">
      <c r="A17" s="6">
        <v>5</v>
      </c>
      <c r="B17" s="162" t="s">
        <v>90</v>
      </c>
      <c r="C17" s="351" t="s">
        <v>84</v>
      </c>
      <c r="D17" s="352"/>
      <c r="E17" s="243">
        <v>12.05</v>
      </c>
      <c r="F17" s="249">
        <v>492000</v>
      </c>
      <c r="G17" s="97">
        <f t="shared" si="2"/>
        <v>1633.1950207468878</v>
      </c>
      <c r="H17" s="4">
        <f t="shared" si="3"/>
        <v>3.32</v>
      </c>
      <c r="I17" s="167">
        <v>40</v>
      </c>
      <c r="J17" s="169">
        <v>150</v>
      </c>
    </row>
    <row r="18" spans="1:14" x14ac:dyDescent="0.2">
      <c r="A18" s="6">
        <v>6</v>
      </c>
      <c r="B18" s="162" t="s">
        <v>83</v>
      </c>
      <c r="C18" s="351" t="s">
        <v>84</v>
      </c>
      <c r="D18" s="352"/>
      <c r="E18" s="107">
        <v>12</v>
      </c>
      <c r="F18" s="249">
        <v>492000</v>
      </c>
      <c r="G18" s="97">
        <f>I18/E18*F18/1000</f>
        <v>1968</v>
      </c>
      <c r="H18" s="4">
        <f t="shared" si="3"/>
        <v>4</v>
      </c>
      <c r="I18" s="167">
        <v>48</v>
      </c>
      <c r="J18" s="169">
        <v>150</v>
      </c>
    </row>
    <row r="19" spans="1:14" x14ac:dyDescent="0.2">
      <c r="A19" s="6">
        <v>7</v>
      </c>
      <c r="B19" s="162" t="s">
        <v>82</v>
      </c>
      <c r="C19" s="351" t="s">
        <v>84</v>
      </c>
      <c r="D19" s="352"/>
      <c r="E19" s="107">
        <v>12.05</v>
      </c>
      <c r="F19" s="249">
        <v>492000</v>
      </c>
      <c r="G19" s="97">
        <f t="shared" si="2"/>
        <v>2408.9626556016592</v>
      </c>
      <c r="H19" s="4">
        <f t="shared" si="3"/>
        <v>4.9000000000000004</v>
      </c>
      <c r="I19" s="167">
        <v>59</v>
      </c>
      <c r="J19" s="169">
        <v>150</v>
      </c>
    </row>
    <row r="20" spans="1:14" x14ac:dyDescent="0.2">
      <c r="A20" s="6">
        <v>8</v>
      </c>
      <c r="B20" s="162" t="s">
        <v>93</v>
      </c>
      <c r="C20" s="387" t="s">
        <v>84</v>
      </c>
      <c r="D20" s="388"/>
      <c r="E20" s="107">
        <v>12</v>
      </c>
      <c r="F20" s="210">
        <v>492000</v>
      </c>
      <c r="G20" s="97">
        <f>I20/E20*F20/1000</f>
        <v>2952</v>
      </c>
      <c r="H20" s="4">
        <f>ROUND(I20/E20,2)</f>
        <v>6</v>
      </c>
      <c r="I20" s="167">
        <v>72</v>
      </c>
      <c r="J20" s="169">
        <v>150</v>
      </c>
      <c r="N20" s="50"/>
    </row>
    <row r="21" spans="1:14" ht="13.5" thickBot="1" x14ac:dyDescent="0.25">
      <c r="A21" s="60">
        <v>9</v>
      </c>
      <c r="B21" s="163" t="s">
        <v>81</v>
      </c>
      <c r="C21" s="383" t="s">
        <v>84</v>
      </c>
      <c r="D21" s="384"/>
      <c r="E21" s="68">
        <v>12</v>
      </c>
      <c r="F21" s="259">
        <v>492000</v>
      </c>
      <c r="G21" s="165">
        <f t="shared" ref="G21" si="4">I21/E21*F21/1000</f>
        <v>5412</v>
      </c>
      <c r="H21" s="65">
        <f t="shared" ref="H21" si="5">ROUND(I21/E21,2)</f>
        <v>11</v>
      </c>
      <c r="I21" s="168">
        <v>132</v>
      </c>
      <c r="J21" s="46">
        <v>150</v>
      </c>
    </row>
    <row r="22" spans="1:14" x14ac:dyDescent="0.2">
      <c r="A22" s="59">
        <v>10</v>
      </c>
      <c r="B22" s="147" t="s">
        <v>80</v>
      </c>
      <c r="C22" s="371" t="s">
        <v>85</v>
      </c>
      <c r="D22" s="372"/>
      <c r="E22" s="8">
        <v>12</v>
      </c>
      <c r="F22" s="279">
        <v>440000</v>
      </c>
      <c r="G22" s="122">
        <f>I22/E22*F22/1000</f>
        <v>3226.6666666666665</v>
      </c>
      <c r="H22" s="110">
        <f t="shared" si="3"/>
        <v>7.33</v>
      </c>
      <c r="I22" s="111">
        <v>88</v>
      </c>
      <c r="J22" s="112">
        <v>150</v>
      </c>
    </row>
    <row r="23" spans="1:14" x14ac:dyDescent="0.2">
      <c r="A23" s="6">
        <v>11</v>
      </c>
      <c r="B23" s="146" t="s">
        <v>79</v>
      </c>
      <c r="C23" s="327" t="s">
        <v>85</v>
      </c>
      <c r="D23" s="328"/>
      <c r="E23" s="4">
        <v>12</v>
      </c>
      <c r="F23" s="285">
        <v>435000</v>
      </c>
      <c r="G23" s="12">
        <f t="shared" si="2"/>
        <v>3987.4999999999995</v>
      </c>
      <c r="H23" s="107">
        <f t="shared" si="3"/>
        <v>9.17</v>
      </c>
      <c r="I23" s="76">
        <v>110</v>
      </c>
      <c r="J23" s="89">
        <v>150</v>
      </c>
    </row>
    <row r="24" spans="1:14" x14ac:dyDescent="0.2">
      <c r="A24" s="6">
        <v>12</v>
      </c>
      <c r="B24" s="146" t="s">
        <v>78</v>
      </c>
      <c r="C24" s="327" t="s">
        <v>85</v>
      </c>
      <c r="D24" s="328"/>
      <c r="E24" s="4">
        <v>12</v>
      </c>
      <c r="F24" s="269">
        <v>535000</v>
      </c>
      <c r="G24" s="109">
        <f t="shared" ref="G24" si="6">I24/E24*F24/1000</f>
        <v>5795.8333333333339</v>
      </c>
      <c r="H24" s="107">
        <f t="shared" ref="H24" si="7">ROUND(I24/E24,2)</f>
        <v>10.83</v>
      </c>
      <c r="I24" s="76">
        <v>130</v>
      </c>
      <c r="J24" s="89">
        <v>150</v>
      </c>
    </row>
    <row r="25" spans="1:14" x14ac:dyDescent="0.2">
      <c r="A25" s="6">
        <v>13</v>
      </c>
      <c r="B25" s="146" t="s">
        <v>77</v>
      </c>
      <c r="C25" s="327" t="s">
        <v>85</v>
      </c>
      <c r="D25" s="328"/>
      <c r="E25" s="4">
        <v>12</v>
      </c>
      <c r="F25" s="269">
        <v>445000</v>
      </c>
      <c r="G25" s="12">
        <f t="shared" si="2"/>
        <v>5785</v>
      </c>
      <c r="H25" s="107">
        <f t="shared" si="3"/>
        <v>13</v>
      </c>
      <c r="I25" s="76">
        <v>156</v>
      </c>
      <c r="J25" s="89">
        <v>150</v>
      </c>
    </row>
    <row r="26" spans="1:14" ht="13.5" thickBot="1" x14ac:dyDescent="0.25">
      <c r="A26" s="60">
        <v>14</v>
      </c>
      <c r="B26" s="148" t="s">
        <v>76</v>
      </c>
      <c r="C26" s="373" t="s">
        <v>85</v>
      </c>
      <c r="D26" s="374"/>
      <c r="E26" s="5">
        <v>12</v>
      </c>
      <c r="F26" s="280">
        <v>450000</v>
      </c>
      <c r="G26" s="113">
        <f t="shared" si="2"/>
        <v>6787.5</v>
      </c>
      <c r="H26" s="74">
        <f t="shared" si="3"/>
        <v>15.08</v>
      </c>
      <c r="I26" s="114">
        <v>181</v>
      </c>
      <c r="J26" s="75">
        <v>150</v>
      </c>
    </row>
    <row r="27" spans="1:14" ht="13.5" thickBot="1" x14ac:dyDescent="0.25">
      <c r="A27" s="118">
        <v>15</v>
      </c>
      <c r="B27" s="161" t="s">
        <v>75</v>
      </c>
      <c r="C27" s="385" t="s">
        <v>87</v>
      </c>
      <c r="D27" s="386"/>
      <c r="E27" s="69">
        <v>12</v>
      </c>
      <c r="F27" s="268">
        <v>0</v>
      </c>
      <c r="G27" s="221">
        <f>I27/E27*F27/1000</f>
        <v>0</v>
      </c>
      <c r="H27" s="3">
        <f>ROUND(I27/E27,2)</f>
        <v>0.67</v>
      </c>
      <c r="I27" s="166">
        <v>8</v>
      </c>
      <c r="J27" s="45">
        <v>70</v>
      </c>
    </row>
    <row r="28" spans="1:14" x14ac:dyDescent="0.2">
      <c r="A28" s="6">
        <v>16</v>
      </c>
      <c r="B28" s="176" t="s">
        <v>74</v>
      </c>
      <c r="C28" s="380" t="s">
        <v>86</v>
      </c>
      <c r="D28" s="381"/>
      <c r="E28" s="107">
        <v>12</v>
      </c>
      <c r="F28" s="108">
        <v>457000</v>
      </c>
      <c r="G28" s="97">
        <f t="shared" si="2"/>
        <v>418.91666666666663</v>
      </c>
      <c r="H28" s="4">
        <f t="shared" si="3"/>
        <v>0.92</v>
      </c>
      <c r="I28" s="167">
        <v>11</v>
      </c>
      <c r="J28" s="169">
        <v>70</v>
      </c>
    </row>
    <row r="29" spans="1:14" x14ac:dyDescent="0.2">
      <c r="A29" s="6">
        <v>17</v>
      </c>
      <c r="B29" s="176" t="s">
        <v>73</v>
      </c>
      <c r="C29" s="380" t="s">
        <v>86</v>
      </c>
      <c r="D29" s="381"/>
      <c r="E29" s="170">
        <v>12</v>
      </c>
      <c r="F29" s="260"/>
      <c r="G29" s="227">
        <f t="shared" si="2"/>
        <v>0</v>
      </c>
      <c r="H29" s="4">
        <f t="shared" si="3"/>
        <v>1.25</v>
      </c>
      <c r="I29" s="167">
        <v>15</v>
      </c>
      <c r="J29" s="169">
        <v>70</v>
      </c>
    </row>
    <row r="30" spans="1:14" ht="13.5" thickBot="1" x14ac:dyDescent="0.25">
      <c r="A30" s="71">
        <v>18</v>
      </c>
      <c r="B30" s="233" t="s">
        <v>72</v>
      </c>
      <c r="C30" s="369" t="s">
        <v>86</v>
      </c>
      <c r="D30" s="370"/>
      <c r="E30" s="74">
        <v>12</v>
      </c>
      <c r="F30" s="113">
        <v>440000</v>
      </c>
      <c r="G30" s="251">
        <f t="shared" si="2"/>
        <v>733.33333333333337</v>
      </c>
      <c r="H30" s="5">
        <f t="shared" si="3"/>
        <v>1.67</v>
      </c>
      <c r="I30" s="252">
        <v>20</v>
      </c>
      <c r="J30" s="253">
        <v>70</v>
      </c>
    </row>
    <row r="31" spans="1:14" x14ac:dyDescent="0.2">
      <c r="A31" s="254">
        <v>19</v>
      </c>
      <c r="B31" s="256" t="s">
        <v>94</v>
      </c>
      <c r="C31" s="375" t="s">
        <v>88</v>
      </c>
      <c r="D31" s="376"/>
      <c r="E31" s="3">
        <v>11.75</v>
      </c>
      <c r="F31" s="258"/>
      <c r="G31" s="108">
        <f t="shared" si="2"/>
        <v>0</v>
      </c>
      <c r="H31" s="69">
        <f t="shared" si="3"/>
        <v>0.68</v>
      </c>
      <c r="I31" s="31">
        <v>8</v>
      </c>
      <c r="J31" s="72">
        <v>70</v>
      </c>
    </row>
    <row r="32" spans="1:14" ht="13.5" thickBot="1" x14ac:dyDescent="0.25">
      <c r="A32" s="255">
        <v>20</v>
      </c>
      <c r="B32" s="257" t="s">
        <v>95</v>
      </c>
      <c r="C32" s="367" t="s">
        <v>88</v>
      </c>
      <c r="D32" s="368"/>
      <c r="E32" s="65">
        <v>11.75</v>
      </c>
      <c r="F32" s="286">
        <v>400000</v>
      </c>
      <c r="G32" s="220">
        <f>I32/E32*F32/1000</f>
        <v>374.46808510638294</v>
      </c>
      <c r="H32" s="68">
        <f>ROUND(I32/E32,2)</f>
        <v>0.94</v>
      </c>
      <c r="I32" s="13">
        <v>11</v>
      </c>
      <c r="J32" s="73">
        <v>70</v>
      </c>
    </row>
    <row r="33" spans="1:10" x14ac:dyDescent="0.2">
      <c r="A33" s="79"/>
      <c r="B33" s="61"/>
      <c r="C33" s="382"/>
      <c r="D33" s="382"/>
      <c r="E33" s="172"/>
      <c r="F33" s="229"/>
      <c r="G33" s="83"/>
      <c r="H33" s="172"/>
      <c r="I33" s="50"/>
      <c r="J33" s="86"/>
    </row>
    <row r="34" spans="1:10" s="1" customFormat="1" ht="13.15" customHeight="1" thickBot="1" x14ac:dyDescent="0.3">
      <c r="A34" s="79"/>
      <c r="B34" s="95" t="s">
        <v>56</v>
      </c>
      <c r="C34" s="95"/>
      <c r="D34" s="95"/>
      <c r="E34" s="95"/>
      <c r="F34" s="95"/>
      <c r="G34" s="95"/>
      <c r="H34" s="33"/>
      <c r="I34" s="33"/>
      <c r="J34" s="33"/>
    </row>
    <row r="35" spans="1:10" s="1" customFormat="1" ht="10.9" customHeight="1" thickBot="1" x14ac:dyDescent="0.25">
      <c r="A35" s="323"/>
      <c r="B35" s="325" t="s">
        <v>1</v>
      </c>
      <c r="C35" s="377" t="s">
        <v>68</v>
      </c>
      <c r="D35" s="378"/>
      <c r="E35" s="365" t="s">
        <v>69</v>
      </c>
      <c r="F35" s="363" t="s">
        <v>2</v>
      </c>
      <c r="G35" s="364"/>
      <c r="H35" s="55" t="s">
        <v>22</v>
      </c>
      <c r="I35" s="361" t="s">
        <v>27</v>
      </c>
      <c r="J35" s="362"/>
    </row>
    <row r="36" spans="1:10" ht="13.9" customHeight="1" thickBot="1" x14ac:dyDescent="0.25">
      <c r="A36" s="324"/>
      <c r="B36" s="326"/>
      <c r="C36" s="326"/>
      <c r="D36" s="379"/>
      <c r="E36" s="366"/>
      <c r="F36" s="98" t="s">
        <v>8</v>
      </c>
      <c r="G36" s="123" t="s">
        <v>24</v>
      </c>
      <c r="H36" s="124" t="s">
        <v>25</v>
      </c>
      <c r="I36" s="81" t="s">
        <v>28</v>
      </c>
      <c r="J36" s="125" t="s">
        <v>54</v>
      </c>
    </row>
    <row r="37" spans="1:10" ht="13.5" thickBot="1" x14ac:dyDescent="0.25">
      <c r="A37" s="59">
        <v>21</v>
      </c>
      <c r="B37" s="177" t="s">
        <v>31</v>
      </c>
      <c r="C37" s="329" t="s">
        <v>67</v>
      </c>
      <c r="D37" s="330"/>
      <c r="E37" s="7" t="s">
        <v>10</v>
      </c>
      <c r="F37" s="291">
        <v>515000</v>
      </c>
      <c r="G37" s="108">
        <f t="shared" ref="G37:G54" si="8">F37*H37/1000</f>
        <v>8240</v>
      </c>
      <c r="H37" s="56">
        <v>16</v>
      </c>
      <c r="I37" s="31">
        <v>2</v>
      </c>
      <c r="J37" s="72">
        <v>300</v>
      </c>
    </row>
    <row r="38" spans="1:10" ht="13.5" thickBot="1" x14ac:dyDescent="0.25">
      <c r="A38" s="60">
        <v>22</v>
      </c>
      <c r="B38" s="178" t="s">
        <v>31</v>
      </c>
      <c r="C38" s="343" t="s">
        <v>65</v>
      </c>
      <c r="D38" s="344"/>
      <c r="E38" s="11" t="s">
        <v>11</v>
      </c>
      <c r="F38" s="228"/>
      <c r="G38" s="128">
        <f t="shared" si="8"/>
        <v>0</v>
      </c>
      <c r="H38" s="57">
        <v>26</v>
      </c>
      <c r="I38" s="13">
        <f>1.25*2.5</f>
        <v>3.125</v>
      </c>
      <c r="J38" s="73">
        <v>300</v>
      </c>
    </row>
    <row r="39" spans="1:10" x14ac:dyDescent="0.2">
      <c r="A39" s="59">
        <v>23</v>
      </c>
      <c r="B39" s="179" t="s">
        <v>19</v>
      </c>
      <c r="C39" s="391" t="s">
        <v>67</v>
      </c>
      <c r="D39" s="392"/>
      <c r="E39" s="101" t="s">
        <v>10</v>
      </c>
      <c r="F39" s="228"/>
      <c r="G39" s="122">
        <f t="shared" si="8"/>
        <v>0</v>
      </c>
      <c r="H39" s="127">
        <v>20</v>
      </c>
      <c r="I39" s="111">
        <v>2</v>
      </c>
      <c r="J39" s="112">
        <v>300</v>
      </c>
    </row>
    <row r="40" spans="1:10" ht="13.5" thickBot="1" x14ac:dyDescent="0.25">
      <c r="A40" s="60">
        <v>24</v>
      </c>
      <c r="B40" s="180" t="s">
        <v>19</v>
      </c>
      <c r="C40" s="389" t="s">
        <v>65</v>
      </c>
      <c r="D40" s="390"/>
      <c r="E40" s="104" t="s">
        <v>11</v>
      </c>
      <c r="F40" s="262"/>
      <c r="G40" s="129">
        <f t="shared" si="8"/>
        <v>0</v>
      </c>
      <c r="H40" s="99">
        <v>31</v>
      </c>
      <c r="I40" s="114">
        <f>1.25*2.5</f>
        <v>3.125</v>
      </c>
      <c r="J40" s="75">
        <v>300</v>
      </c>
    </row>
    <row r="41" spans="1:10" ht="12" customHeight="1" x14ac:dyDescent="0.2">
      <c r="A41" s="59">
        <v>25</v>
      </c>
      <c r="B41" s="181" t="s">
        <v>53</v>
      </c>
      <c r="C41" s="329" t="s">
        <v>67</v>
      </c>
      <c r="D41" s="330"/>
      <c r="E41" s="7" t="s">
        <v>10</v>
      </c>
      <c r="F41" s="246"/>
      <c r="G41" s="131">
        <f t="shared" si="8"/>
        <v>0</v>
      </c>
      <c r="H41" s="56">
        <v>24</v>
      </c>
      <c r="I41" s="31">
        <v>2</v>
      </c>
      <c r="J41" s="72">
        <v>300</v>
      </c>
    </row>
    <row r="42" spans="1:10" ht="13.5" thickBot="1" x14ac:dyDescent="0.25">
      <c r="A42" s="60">
        <v>26</v>
      </c>
      <c r="B42" s="178" t="s">
        <v>12</v>
      </c>
      <c r="C42" s="345" t="s">
        <v>65</v>
      </c>
      <c r="D42" s="346"/>
      <c r="E42" s="11" t="s">
        <v>11</v>
      </c>
      <c r="F42" s="262"/>
      <c r="G42" s="128">
        <f t="shared" si="8"/>
        <v>0</v>
      </c>
      <c r="H42" s="57">
        <v>38</v>
      </c>
      <c r="I42" s="13">
        <v>3.125</v>
      </c>
      <c r="J42" s="73">
        <v>300</v>
      </c>
    </row>
    <row r="43" spans="1:10" s="1" customFormat="1" ht="13.5" thickBot="1" x14ac:dyDescent="0.25">
      <c r="A43" s="59">
        <v>27</v>
      </c>
      <c r="B43" s="181" t="s">
        <v>102</v>
      </c>
      <c r="C43" s="329"/>
      <c r="D43" s="330"/>
      <c r="E43" s="198" t="s">
        <v>10</v>
      </c>
      <c r="F43" s="212"/>
      <c r="G43" s="202">
        <f t="shared" ref="G43:G44" si="9">F43*H43/1000</f>
        <v>0</v>
      </c>
      <c r="H43" s="56">
        <v>31</v>
      </c>
      <c r="I43" s="91">
        <f>1*2</f>
        <v>2</v>
      </c>
      <c r="J43" s="72">
        <v>300</v>
      </c>
    </row>
    <row r="44" spans="1:10" s="1" customFormat="1" ht="13.5" thickBot="1" x14ac:dyDescent="0.25">
      <c r="A44" s="60">
        <v>28</v>
      </c>
      <c r="B44" s="183" t="s">
        <v>103</v>
      </c>
      <c r="C44" s="345"/>
      <c r="D44" s="346"/>
      <c r="E44" s="199" t="s">
        <v>11</v>
      </c>
      <c r="F44" s="212">
        <v>470000</v>
      </c>
      <c r="G44" s="203">
        <f t="shared" si="9"/>
        <v>22560</v>
      </c>
      <c r="H44" s="57">
        <v>48</v>
      </c>
      <c r="I44" s="92">
        <v>3.125</v>
      </c>
      <c r="J44" s="73">
        <v>300</v>
      </c>
    </row>
    <row r="45" spans="1:10" s="1" customFormat="1" ht="14.45" customHeight="1" thickBot="1" x14ac:dyDescent="0.25">
      <c r="A45" s="59">
        <v>29</v>
      </c>
      <c r="B45" s="181" t="s">
        <v>5</v>
      </c>
      <c r="C45" s="329" t="s">
        <v>65</v>
      </c>
      <c r="D45" s="330"/>
      <c r="E45" s="7" t="s">
        <v>10</v>
      </c>
      <c r="F45" s="278">
        <v>480000</v>
      </c>
      <c r="G45" s="108">
        <f t="shared" si="8"/>
        <v>16320</v>
      </c>
      <c r="H45" s="56">
        <v>34</v>
      </c>
      <c r="I45" s="91">
        <f>1*2</f>
        <v>2</v>
      </c>
      <c r="J45" s="72">
        <v>300</v>
      </c>
    </row>
    <row r="46" spans="1:10" s="1" customFormat="1" ht="13.9" customHeight="1" thickBot="1" x14ac:dyDescent="0.25">
      <c r="A46" s="60">
        <v>30</v>
      </c>
      <c r="B46" s="150" t="s">
        <v>5</v>
      </c>
      <c r="C46" s="333" t="s">
        <v>65</v>
      </c>
      <c r="D46" s="334"/>
      <c r="E46" s="126" t="s">
        <v>52</v>
      </c>
      <c r="F46" s="278">
        <v>480000</v>
      </c>
      <c r="G46" s="12">
        <f t="shared" si="8"/>
        <v>16800</v>
      </c>
      <c r="H46" s="88">
        <v>35</v>
      </c>
      <c r="I46" s="90">
        <f>1*2.1</f>
        <v>2.1</v>
      </c>
      <c r="J46" s="89">
        <v>300</v>
      </c>
    </row>
    <row r="47" spans="1:10" ht="13.5" thickBot="1" x14ac:dyDescent="0.25">
      <c r="A47" s="59">
        <v>31</v>
      </c>
      <c r="B47" s="183" t="s">
        <v>5</v>
      </c>
      <c r="C47" s="343" t="s">
        <v>65</v>
      </c>
      <c r="D47" s="344"/>
      <c r="E47" s="219" t="s">
        <v>11</v>
      </c>
      <c r="F47" s="278">
        <v>480000</v>
      </c>
      <c r="G47" s="220">
        <f t="shared" si="8"/>
        <v>25440</v>
      </c>
      <c r="H47" s="57">
        <v>53</v>
      </c>
      <c r="I47" s="13">
        <f>1.25*2.5</f>
        <v>3.125</v>
      </c>
      <c r="J47" s="73">
        <v>300</v>
      </c>
    </row>
    <row r="48" spans="1:10" s="1" customFormat="1" ht="11.25" hidden="1" customHeight="1" x14ac:dyDescent="0.2">
      <c r="A48" s="60">
        <v>32</v>
      </c>
      <c r="B48" s="215" t="s">
        <v>5</v>
      </c>
      <c r="C48" s="213"/>
      <c r="D48" s="214"/>
      <c r="E48" s="217"/>
      <c r="F48" s="206">
        <v>242000</v>
      </c>
      <c r="G48" s="218">
        <f t="shared" si="8"/>
        <v>0</v>
      </c>
      <c r="H48" s="193"/>
      <c r="I48" s="216"/>
      <c r="J48" s="174"/>
    </row>
    <row r="49" spans="1:13" s="1" customFormat="1" ht="13.5" thickBot="1" x14ac:dyDescent="0.25">
      <c r="A49" s="59">
        <v>33</v>
      </c>
      <c r="B49" s="149" t="s">
        <v>3</v>
      </c>
      <c r="C49" s="341" t="s">
        <v>65</v>
      </c>
      <c r="D49" s="342"/>
      <c r="E49" s="200" t="s">
        <v>10</v>
      </c>
      <c r="F49" s="290">
        <v>480000</v>
      </c>
      <c r="G49" s="204">
        <f t="shared" si="8"/>
        <v>24000</v>
      </c>
      <c r="H49" s="127">
        <v>50</v>
      </c>
      <c r="I49" s="130">
        <v>2</v>
      </c>
      <c r="J49" s="112">
        <v>500</v>
      </c>
    </row>
    <row r="50" spans="1:13" s="1" customFormat="1" ht="13.5" thickBot="1" x14ac:dyDescent="0.25">
      <c r="A50" s="60">
        <v>34</v>
      </c>
      <c r="B50" s="182" t="s">
        <v>3</v>
      </c>
      <c r="C50" s="335" t="s">
        <v>99</v>
      </c>
      <c r="D50" s="336"/>
      <c r="E50" s="201" t="s">
        <v>11</v>
      </c>
      <c r="F50" s="212">
        <v>468000</v>
      </c>
      <c r="G50" s="205">
        <f t="shared" si="8"/>
        <v>36036</v>
      </c>
      <c r="H50" s="99">
        <v>77</v>
      </c>
      <c r="I50" s="132">
        <v>3.125</v>
      </c>
      <c r="J50" s="75">
        <v>500</v>
      </c>
    </row>
    <row r="51" spans="1:13" s="1" customFormat="1" ht="13.5" thickBot="1" x14ac:dyDescent="0.25">
      <c r="A51" s="59">
        <v>35</v>
      </c>
      <c r="B51" s="184" t="s">
        <v>4</v>
      </c>
      <c r="C51" s="337" t="s">
        <v>99</v>
      </c>
      <c r="D51" s="338"/>
      <c r="E51" s="209" t="s">
        <v>9</v>
      </c>
      <c r="F51" s="270">
        <v>480000</v>
      </c>
      <c r="G51" s="208">
        <f>F51*H51/1000</f>
        <v>141600</v>
      </c>
      <c r="H51" s="56">
        <v>295</v>
      </c>
      <c r="I51" s="134">
        <v>9</v>
      </c>
      <c r="J51" s="72">
        <v>500</v>
      </c>
    </row>
    <row r="52" spans="1:13" s="1" customFormat="1" ht="13.5" thickBot="1" x14ac:dyDescent="0.25">
      <c r="A52" s="60">
        <v>36</v>
      </c>
      <c r="B52" s="149" t="s">
        <v>55</v>
      </c>
      <c r="C52" s="339" t="s">
        <v>99</v>
      </c>
      <c r="D52" s="340"/>
      <c r="E52" s="207" t="s">
        <v>9</v>
      </c>
      <c r="F52" s="248"/>
      <c r="G52" s="204">
        <f>F52*H52/1000</f>
        <v>0</v>
      </c>
      <c r="H52" s="127">
        <v>365</v>
      </c>
      <c r="I52" s="133">
        <v>9</v>
      </c>
      <c r="J52" s="112">
        <v>700</v>
      </c>
    </row>
    <row r="53" spans="1:13" s="1" customFormat="1" ht="13.5" thickBot="1" x14ac:dyDescent="0.25">
      <c r="A53" s="59">
        <v>37</v>
      </c>
      <c r="B53" s="184" t="s">
        <v>18</v>
      </c>
      <c r="C53" s="337" t="s">
        <v>99</v>
      </c>
      <c r="D53" s="338"/>
      <c r="E53" s="136" t="s">
        <v>9</v>
      </c>
      <c r="F53" s="248"/>
      <c r="G53" s="115">
        <f t="shared" si="8"/>
        <v>0</v>
      </c>
      <c r="H53" s="137">
        <v>425</v>
      </c>
      <c r="I53" s="138">
        <v>9</v>
      </c>
      <c r="J53" s="116">
        <v>700</v>
      </c>
    </row>
    <row r="54" spans="1:13" ht="13.5" thickBot="1" x14ac:dyDescent="0.25">
      <c r="A54" s="60">
        <v>38</v>
      </c>
      <c r="B54" s="185" t="s">
        <v>32</v>
      </c>
      <c r="C54" s="337" t="s">
        <v>99</v>
      </c>
      <c r="D54" s="338"/>
      <c r="E54" s="67" t="s">
        <v>9</v>
      </c>
      <c r="F54" s="234"/>
      <c r="G54" s="135">
        <f t="shared" si="8"/>
        <v>0</v>
      </c>
      <c r="H54" s="93">
        <v>566</v>
      </c>
      <c r="I54" s="94">
        <v>9</v>
      </c>
      <c r="J54" s="64">
        <v>700</v>
      </c>
      <c r="M54" s="50"/>
    </row>
    <row r="55" spans="1:13" ht="28.5" hidden="1" customHeight="1" thickBot="1" x14ac:dyDescent="0.25">
      <c r="A55" s="79"/>
      <c r="B55" s="58"/>
      <c r="C55" s="300"/>
      <c r="D55" s="300"/>
      <c r="E55" s="81"/>
      <c r="F55" s="82"/>
      <c r="G55" s="83"/>
      <c r="H55" s="84"/>
      <c r="I55" s="85"/>
      <c r="J55" s="86"/>
    </row>
    <row r="56" spans="1:13" ht="13.5" hidden="1" customHeight="1" thickBot="1" x14ac:dyDescent="0.25">
      <c r="A56" s="79">
        <v>45</v>
      </c>
      <c r="B56" s="299"/>
      <c r="C56" s="299"/>
      <c r="D56" s="299"/>
      <c r="E56" s="299"/>
      <c r="F56" s="299"/>
      <c r="G56" s="299"/>
      <c r="H56" s="299"/>
      <c r="I56" s="299"/>
      <c r="J56" s="62"/>
    </row>
    <row r="57" spans="1:13" ht="26.25" hidden="1" customHeight="1" x14ac:dyDescent="0.2">
      <c r="A57" s="79"/>
      <c r="B57" s="61"/>
      <c r="C57" s="87"/>
      <c r="D57" s="87"/>
      <c r="E57" s="81"/>
      <c r="F57" s="82"/>
      <c r="G57" s="50"/>
      <c r="H57" s="50"/>
      <c r="I57" s="50"/>
      <c r="J57" s="50"/>
    </row>
    <row r="58" spans="1:13" s="1" customFormat="1" ht="81.75" customHeight="1" x14ac:dyDescent="0.2">
      <c r="A58" s="305" t="s">
        <v>110</v>
      </c>
      <c r="B58" s="305"/>
      <c r="C58" s="305"/>
      <c r="D58" s="305"/>
      <c r="E58" s="305"/>
      <c r="F58" s="305"/>
      <c r="G58" s="305"/>
      <c r="H58" s="305"/>
      <c r="I58" s="305"/>
      <c r="J58" s="305"/>
      <c r="K58"/>
    </row>
    <row r="59" spans="1:13" s="1" customFormat="1" ht="14.25" x14ac:dyDescent="0.2">
      <c r="A59" s="283"/>
      <c r="B59" s="284"/>
      <c r="C59" s="284"/>
      <c r="D59" s="284"/>
      <c r="E59" s="284"/>
      <c r="F59" s="284"/>
      <c r="G59" s="284"/>
      <c r="H59" s="284"/>
      <c r="I59" s="284"/>
      <c r="J59" s="283"/>
      <c r="K59"/>
    </row>
    <row r="60" spans="1:13" s="1" customFormat="1" ht="14.25" x14ac:dyDescent="0.2">
      <c r="A60" s="283"/>
      <c r="B60" s="284"/>
      <c r="C60" s="284"/>
      <c r="D60" s="284"/>
      <c r="E60" s="284"/>
      <c r="F60" s="284"/>
      <c r="G60" s="284"/>
      <c r="H60" s="284"/>
      <c r="I60" s="284"/>
      <c r="J60" s="283"/>
      <c r="K60"/>
    </row>
    <row r="61" spans="1:13" s="1" customFormat="1" ht="15" thickBot="1" x14ac:dyDescent="0.25">
      <c r="A61" s="283"/>
      <c r="B61" s="284"/>
      <c r="C61" s="284"/>
      <c r="D61" s="284"/>
      <c r="E61" s="284"/>
      <c r="F61" s="284"/>
      <c r="G61" s="284"/>
      <c r="H61" s="284"/>
      <c r="I61" s="284"/>
      <c r="J61" s="283"/>
      <c r="K61"/>
    </row>
    <row r="62" spans="1:13" ht="33" customHeight="1" x14ac:dyDescent="0.25">
      <c r="A62" s="211"/>
      <c r="B62" s="298" t="s">
        <v>50</v>
      </c>
      <c r="C62" s="298"/>
      <c r="D62" s="298"/>
      <c r="E62" s="298"/>
      <c r="F62" s="303" t="s">
        <v>106</v>
      </c>
      <c r="G62" s="303"/>
      <c r="H62" s="303"/>
      <c r="I62" s="303"/>
      <c r="J62" s="304"/>
    </row>
    <row r="63" spans="1:13" ht="15.75" customHeight="1" x14ac:dyDescent="0.25">
      <c r="A63" s="271"/>
      <c r="B63" s="277" t="s">
        <v>107</v>
      </c>
      <c r="C63" s="275"/>
      <c r="D63" s="275"/>
      <c r="E63" s="272"/>
      <c r="F63" s="273"/>
      <c r="G63" s="273"/>
      <c r="H63" s="273"/>
      <c r="I63" s="273"/>
      <c r="J63" s="274"/>
    </row>
    <row r="64" spans="1:13" ht="15.75" customHeight="1" x14ac:dyDescent="0.25">
      <c r="A64" s="276" t="s">
        <v>105</v>
      </c>
      <c r="B64" s="332" t="s">
        <v>104</v>
      </c>
      <c r="C64" s="332"/>
      <c r="D64" s="332"/>
      <c r="E64" s="332"/>
      <c r="F64" s="301" t="s">
        <v>100</v>
      </c>
      <c r="G64" s="301"/>
      <c r="H64" s="301"/>
      <c r="I64" s="301"/>
      <c r="J64" s="302"/>
      <c r="K64" t="s">
        <v>51</v>
      </c>
    </row>
    <row r="65" spans="1:11" s="1" customFormat="1" ht="15" customHeight="1" thickBot="1" x14ac:dyDescent="0.3">
      <c r="A65" s="295" t="s">
        <v>109</v>
      </c>
      <c r="B65" s="296"/>
      <c r="C65" s="296"/>
      <c r="D65" s="296"/>
      <c r="E65" s="296"/>
      <c r="F65" s="296"/>
      <c r="G65" s="296"/>
      <c r="H65" s="296"/>
      <c r="I65" s="296"/>
      <c r="J65" s="297"/>
      <c r="K65"/>
    </row>
    <row r="66" spans="1:11" s="1" customFormat="1" ht="14.25" x14ac:dyDescent="0.2">
      <c r="A66" s="18" t="s">
        <v>16</v>
      </c>
      <c r="B66" s="15"/>
      <c r="C66" s="15"/>
      <c r="D66" s="15"/>
      <c r="E66" s="16"/>
      <c r="F66" s="15"/>
      <c r="G66" s="16"/>
      <c r="I66"/>
      <c r="J66"/>
      <c r="K66"/>
    </row>
    <row r="67" spans="1:11" s="1" customFormat="1" ht="12.75" customHeight="1" x14ac:dyDescent="0.2">
      <c r="A67" s="14" t="s">
        <v>17</v>
      </c>
      <c r="B67" s="17"/>
      <c r="C67" s="17"/>
      <c r="D67" s="17"/>
      <c r="E67" s="17"/>
      <c r="F67" s="17"/>
      <c r="G67" s="16"/>
      <c r="J67"/>
      <c r="K67"/>
    </row>
    <row r="68" spans="1:11" s="1" customFormat="1" ht="12.75" customHeight="1" x14ac:dyDescent="0.2">
      <c r="A68" s="310" t="s">
        <v>15</v>
      </c>
      <c r="B68" s="310"/>
      <c r="C68" s="310"/>
      <c r="D68" s="310"/>
      <c r="E68" s="310"/>
      <c r="F68" s="310"/>
      <c r="G68" s="310"/>
      <c r="H68" s="310"/>
      <c r="I68" s="310"/>
      <c r="J68" s="310"/>
      <c r="K68"/>
    </row>
    <row r="69" spans="1:11" s="1" customFormat="1" ht="12.75" customHeight="1" x14ac:dyDescent="0.2">
      <c r="A69" s="18" t="s">
        <v>16</v>
      </c>
      <c r="B69" s="17"/>
      <c r="C69" s="17"/>
      <c r="D69" s="17"/>
      <c r="E69" s="17"/>
      <c r="F69" s="17"/>
      <c r="G69" s="16"/>
      <c r="I69"/>
      <c r="J69"/>
      <c r="K69"/>
    </row>
    <row r="70" spans="1:11" s="1" customFormat="1" ht="15" thickBot="1" x14ac:dyDescent="0.25">
      <c r="A70" s="14" t="s">
        <v>17</v>
      </c>
      <c r="B70" s="17"/>
      <c r="C70" s="17"/>
      <c r="D70" s="17"/>
      <c r="E70" s="17"/>
      <c r="F70" s="17"/>
      <c r="G70" s="16"/>
      <c r="I70"/>
      <c r="J70"/>
    </row>
    <row r="71" spans="1:11" ht="13.9" hidden="1" customHeight="1" thickBot="1" x14ac:dyDescent="0.3">
      <c r="A71" s="47"/>
      <c r="B71" s="313" t="s">
        <v>30</v>
      </c>
      <c r="C71" s="314"/>
      <c r="D71" s="314"/>
      <c r="E71" s="314"/>
      <c r="F71" s="314"/>
      <c r="G71" s="314"/>
      <c r="H71" s="314"/>
      <c r="I71" s="315"/>
    </row>
    <row r="72" spans="1:11" ht="13.5" thickBot="1" x14ac:dyDescent="0.25">
      <c r="A72" s="311" t="s">
        <v>0</v>
      </c>
      <c r="B72" s="306" t="s">
        <v>1</v>
      </c>
      <c r="C72" s="52" t="s">
        <v>35</v>
      </c>
      <c r="D72" s="52" t="s">
        <v>70</v>
      </c>
      <c r="E72" s="41" t="s">
        <v>92</v>
      </c>
      <c r="F72" s="42" t="s">
        <v>2</v>
      </c>
      <c r="G72" s="29" t="s">
        <v>22</v>
      </c>
      <c r="H72" s="29" t="s">
        <v>22</v>
      </c>
      <c r="I72" s="54" t="s">
        <v>2</v>
      </c>
    </row>
    <row r="73" spans="1:11" ht="13.5" thickBot="1" x14ac:dyDescent="0.25">
      <c r="A73" s="312"/>
      <c r="B73" s="307"/>
      <c r="C73" s="121" t="s">
        <v>36</v>
      </c>
      <c r="D73" s="53" t="s">
        <v>34</v>
      </c>
      <c r="E73" s="48" t="s">
        <v>6</v>
      </c>
      <c r="F73" s="49" t="s">
        <v>29</v>
      </c>
      <c r="G73" s="27" t="s">
        <v>23</v>
      </c>
      <c r="H73" s="27" t="s">
        <v>40</v>
      </c>
      <c r="I73" s="27" t="s">
        <v>7</v>
      </c>
    </row>
    <row r="74" spans="1:11" ht="15" customHeight="1" x14ac:dyDescent="0.2">
      <c r="A74" s="59">
        <v>45</v>
      </c>
      <c r="B74" s="318" t="s">
        <v>101</v>
      </c>
      <c r="C74" s="66">
        <v>1.2</v>
      </c>
      <c r="D74" s="59" t="s">
        <v>33</v>
      </c>
      <c r="E74" s="237">
        <v>6</v>
      </c>
      <c r="F74" s="263">
        <v>335</v>
      </c>
      <c r="G74" s="238">
        <v>0.54</v>
      </c>
      <c r="H74" s="43">
        <f t="shared" ref="H74" si="10">G74*E74</f>
        <v>3.24</v>
      </c>
      <c r="I74" s="239">
        <v>100</v>
      </c>
    </row>
    <row r="75" spans="1:11" ht="15" customHeight="1" thickBot="1" x14ac:dyDescent="0.25">
      <c r="A75" s="60">
        <v>46</v>
      </c>
      <c r="B75" s="319"/>
      <c r="C75" s="139">
        <v>1.5</v>
      </c>
      <c r="D75" s="71" t="s">
        <v>33</v>
      </c>
      <c r="E75" s="240">
        <v>6</v>
      </c>
      <c r="F75" s="287">
        <v>380</v>
      </c>
      <c r="G75" s="241">
        <v>0.67</v>
      </c>
      <c r="H75" s="51">
        <f t="shared" ref="H75:H94" si="11">G75*E75</f>
        <v>4.0200000000000005</v>
      </c>
      <c r="I75" s="75">
        <v>100</v>
      </c>
    </row>
    <row r="76" spans="1:11" ht="15" customHeight="1" x14ac:dyDescent="0.2">
      <c r="A76" s="118">
        <v>47</v>
      </c>
      <c r="B76" s="331" t="s">
        <v>37</v>
      </c>
      <c r="C76" s="230">
        <v>1.2</v>
      </c>
      <c r="D76" s="59" t="s">
        <v>33</v>
      </c>
      <c r="E76" s="237">
        <v>6</v>
      </c>
      <c r="F76" s="263">
        <v>425</v>
      </c>
      <c r="G76" s="238">
        <v>0.72</v>
      </c>
      <c r="H76" s="43">
        <f t="shared" si="11"/>
        <v>4.32</v>
      </c>
      <c r="I76" s="72">
        <v>100</v>
      </c>
    </row>
    <row r="77" spans="1:11" ht="15" customHeight="1" thickBot="1" x14ac:dyDescent="0.25">
      <c r="A77" s="71">
        <v>48</v>
      </c>
      <c r="B77" s="319"/>
      <c r="C77" s="231">
        <v>1.5</v>
      </c>
      <c r="D77" s="60" t="s">
        <v>33</v>
      </c>
      <c r="E77" s="68">
        <v>6</v>
      </c>
      <c r="F77" s="242">
        <v>470</v>
      </c>
      <c r="G77" s="68">
        <v>0.89</v>
      </c>
      <c r="H77" s="70">
        <f t="shared" si="11"/>
        <v>5.34</v>
      </c>
      <c r="I77" s="73">
        <v>100</v>
      </c>
    </row>
    <row r="78" spans="1:11" ht="15" customHeight="1" x14ac:dyDescent="0.2">
      <c r="A78" s="59">
        <v>49</v>
      </c>
      <c r="B78" s="318" t="s">
        <v>38</v>
      </c>
      <c r="C78" s="117">
        <v>1.2</v>
      </c>
      <c r="D78" s="118" t="s">
        <v>33</v>
      </c>
      <c r="E78" s="110">
        <v>6</v>
      </c>
      <c r="F78" s="120">
        <v>525</v>
      </c>
      <c r="G78" s="110">
        <v>0.91</v>
      </c>
      <c r="H78" s="106">
        <f t="shared" si="11"/>
        <v>5.46</v>
      </c>
      <c r="I78" s="112">
        <v>100</v>
      </c>
    </row>
    <row r="79" spans="1:11" ht="15" customHeight="1" thickBot="1" x14ac:dyDescent="0.25">
      <c r="A79" s="60">
        <v>50</v>
      </c>
      <c r="B79" s="319"/>
      <c r="C79" s="105">
        <v>1.5</v>
      </c>
      <c r="D79" s="60" t="s">
        <v>33</v>
      </c>
      <c r="E79" s="68">
        <v>6</v>
      </c>
      <c r="F79" s="242">
        <v>565</v>
      </c>
      <c r="G79" s="68">
        <v>1.1399999999999999</v>
      </c>
      <c r="H79" s="70">
        <f t="shared" si="11"/>
        <v>6.84</v>
      </c>
      <c r="I79" s="73">
        <v>100</v>
      </c>
    </row>
    <row r="80" spans="1:11" ht="15" customHeight="1" x14ac:dyDescent="0.2">
      <c r="A80" s="118">
        <v>51</v>
      </c>
      <c r="B80" s="308" t="s">
        <v>39</v>
      </c>
      <c r="C80" s="66">
        <v>1.2</v>
      </c>
      <c r="D80" s="59" t="s">
        <v>33</v>
      </c>
      <c r="E80" s="69">
        <v>6</v>
      </c>
      <c r="F80" s="261">
        <v>630</v>
      </c>
      <c r="G80" s="69">
        <v>1.1000000000000001</v>
      </c>
      <c r="H80" s="43">
        <f t="shared" si="11"/>
        <v>6.6000000000000005</v>
      </c>
      <c r="I80" s="72">
        <v>100</v>
      </c>
    </row>
    <row r="81" spans="1:9" ht="15" customHeight="1" thickBot="1" x14ac:dyDescent="0.25">
      <c r="A81" s="71">
        <v>52</v>
      </c>
      <c r="B81" s="309"/>
      <c r="C81" s="139">
        <v>1.5</v>
      </c>
      <c r="D81" s="71" t="s">
        <v>33</v>
      </c>
      <c r="E81" s="74">
        <v>6</v>
      </c>
      <c r="F81" s="282">
        <v>700</v>
      </c>
      <c r="G81" s="74">
        <v>1.38</v>
      </c>
      <c r="H81" s="51">
        <f t="shared" si="11"/>
        <v>8.2799999999999994</v>
      </c>
      <c r="I81" s="75">
        <v>100</v>
      </c>
    </row>
    <row r="82" spans="1:9" ht="15" customHeight="1" x14ac:dyDescent="0.2">
      <c r="A82" s="59">
        <v>53</v>
      </c>
      <c r="B82" s="316" t="s">
        <v>41</v>
      </c>
      <c r="C82" s="230">
        <v>1.2</v>
      </c>
      <c r="D82" s="59" t="s">
        <v>33</v>
      </c>
      <c r="E82" s="3">
        <v>6</v>
      </c>
      <c r="F82" s="288">
        <v>645</v>
      </c>
      <c r="G82" s="3">
        <v>1.1000000000000001</v>
      </c>
      <c r="H82" s="159">
        <f t="shared" si="11"/>
        <v>6.6000000000000005</v>
      </c>
      <c r="I82" s="45">
        <v>100</v>
      </c>
    </row>
    <row r="83" spans="1:9" ht="15" customHeight="1" thickBot="1" x14ac:dyDescent="0.25">
      <c r="A83" s="60">
        <v>55</v>
      </c>
      <c r="B83" s="317"/>
      <c r="C83" s="231">
        <v>1.5</v>
      </c>
      <c r="D83" s="60" t="s">
        <v>33</v>
      </c>
      <c r="E83" s="65">
        <v>6</v>
      </c>
      <c r="F83" s="281">
        <v>755</v>
      </c>
      <c r="G83" s="65">
        <v>1.38</v>
      </c>
      <c r="H83" s="160">
        <v>8.3000000000000007</v>
      </c>
      <c r="I83" s="46">
        <v>100</v>
      </c>
    </row>
    <row r="84" spans="1:9" ht="15" customHeight="1" x14ac:dyDescent="0.2">
      <c r="A84" s="118">
        <v>56</v>
      </c>
      <c r="B84" s="308" t="s">
        <v>42</v>
      </c>
      <c r="C84" s="117">
        <v>1.2</v>
      </c>
      <c r="D84" s="118" t="s">
        <v>33</v>
      </c>
      <c r="E84" s="110">
        <v>6</v>
      </c>
      <c r="F84" s="120">
        <v>710</v>
      </c>
      <c r="G84" s="110">
        <v>1.2</v>
      </c>
      <c r="H84" s="106">
        <f t="shared" si="11"/>
        <v>7.1999999999999993</v>
      </c>
      <c r="I84" s="112">
        <v>100</v>
      </c>
    </row>
    <row r="85" spans="1:9" ht="15" customHeight="1" thickBot="1" x14ac:dyDescent="0.25">
      <c r="A85" s="71">
        <v>57</v>
      </c>
      <c r="B85" s="309"/>
      <c r="C85" s="105">
        <v>1.5</v>
      </c>
      <c r="D85" s="60" t="s">
        <v>33</v>
      </c>
      <c r="E85" s="68">
        <v>6</v>
      </c>
      <c r="F85" s="242">
        <v>800</v>
      </c>
      <c r="G85" s="68">
        <v>1.5</v>
      </c>
      <c r="H85" s="70">
        <f t="shared" si="11"/>
        <v>9</v>
      </c>
      <c r="I85" s="73">
        <v>100</v>
      </c>
    </row>
    <row r="86" spans="1:9" ht="15" customHeight="1" x14ac:dyDescent="0.2">
      <c r="A86" s="59">
        <v>58</v>
      </c>
      <c r="B86" s="308" t="s">
        <v>43</v>
      </c>
      <c r="C86" s="117">
        <v>1.2</v>
      </c>
      <c r="D86" s="118" t="s">
        <v>33</v>
      </c>
      <c r="E86" s="110">
        <v>6</v>
      </c>
      <c r="F86" s="120">
        <v>840</v>
      </c>
      <c r="G86" s="110">
        <v>1.47</v>
      </c>
      <c r="H86" s="106">
        <f t="shared" si="11"/>
        <v>8.82</v>
      </c>
      <c r="I86" s="112">
        <v>100</v>
      </c>
    </row>
    <row r="87" spans="1:9" ht="15" customHeight="1" x14ac:dyDescent="0.2">
      <c r="A87" s="6">
        <v>59</v>
      </c>
      <c r="B87" s="322"/>
      <c r="C87" s="119">
        <v>1.5</v>
      </c>
      <c r="D87" s="6" t="s">
        <v>33</v>
      </c>
      <c r="E87" s="107">
        <v>6</v>
      </c>
      <c r="F87" s="266">
        <v>930</v>
      </c>
      <c r="G87" s="107">
        <v>1.84</v>
      </c>
      <c r="H87" s="44">
        <f t="shared" si="11"/>
        <v>11.040000000000001</v>
      </c>
      <c r="I87" s="89">
        <v>100</v>
      </c>
    </row>
    <row r="88" spans="1:9" ht="15" customHeight="1" thickBot="1" x14ac:dyDescent="0.25">
      <c r="A88" s="71">
        <v>60</v>
      </c>
      <c r="B88" s="322"/>
      <c r="C88" s="139">
        <v>2</v>
      </c>
      <c r="D88" s="71" t="s">
        <v>33</v>
      </c>
      <c r="E88" s="74">
        <v>6</v>
      </c>
      <c r="F88" s="140">
        <v>1150</v>
      </c>
      <c r="G88" s="74">
        <v>2.4500000000000002</v>
      </c>
      <c r="H88" s="51">
        <f>G88*E88</f>
        <v>14.700000000000001</v>
      </c>
      <c r="I88" s="75">
        <v>100</v>
      </c>
    </row>
    <row r="89" spans="1:9" ht="15" customHeight="1" thickBot="1" x14ac:dyDescent="0.25">
      <c r="A89" s="47">
        <v>62</v>
      </c>
      <c r="B89" s="235" t="s">
        <v>44</v>
      </c>
      <c r="C89" s="236">
        <v>1.5</v>
      </c>
      <c r="D89" s="47" t="s">
        <v>33</v>
      </c>
      <c r="E89" s="96">
        <v>6</v>
      </c>
      <c r="F89" s="264">
        <v>920</v>
      </c>
      <c r="G89" s="96">
        <v>1.72</v>
      </c>
      <c r="H89" s="142">
        <f t="shared" si="11"/>
        <v>10.32</v>
      </c>
      <c r="I89" s="116">
        <v>100</v>
      </c>
    </row>
    <row r="90" spans="1:9" ht="15" customHeight="1" thickBot="1" x14ac:dyDescent="0.25">
      <c r="A90" s="118">
        <v>63</v>
      </c>
      <c r="B90" s="322" t="s">
        <v>45</v>
      </c>
      <c r="C90" s="171">
        <v>1.5</v>
      </c>
      <c r="D90" s="232" t="s">
        <v>33</v>
      </c>
      <c r="E90" s="172">
        <v>6</v>
      </c>
      <c r="F90" s="393">
        <v>1290</v>
      </c>
      <c r="G90" s="172">
        <v>2.31</v>
      </c>
      <c r="H90" s="173">
        <f t="shared" si="11"/>
        <v>13.86</v>
      </c>
      <c r="I90" s="174">
        <v>100</v>
      </c>
    </row>
    <row r="91" spans="1:9" ht="15" customHeight="1" thickBot="1" x14ac:dyDescent="0.25">
      <c r="A91" s="71">
        <v>64</v>
      </c>
      <c r="B91" s="322"/>
      <c r="C91" s="139">
        <v>2</v>
      </c>
      <c r="D91" s="71" t="s">
        <v>33</v>
      </c>
      <c r="E91" s="100">
        <v>6</v>
      </c>
      <c r="F91" s="140">
        <v>1300</v>
      </c>
      <c r="G91" s="100">
        <v>3.08</v>
      </c>
      <c r="H91" s="51">
        <f t="shared" si="11"/>
        <v>18.48</v>
      </c>
      <c r="I91" s="143">
        <v>100</v>
      </c>
    </row>
    <row r="92" spans="1:9" ht="15" customHeight="1" x14ac:dyDescent="0.2">
      <c r="A92" s="59">
        <v>65</v>
      </c>
      <c r="B92" s="308" t="s">
        <v>46</v>
      </c>
      <c r="C92" s="66">
        <v>1.5</v>
      </c>
      <c r="D92" s="59" t="s">
        <v>33</v>
      </c>
      <c r="E92" s="78">
        <v>6</v>
      </c>
      <c r="F92" s="261">
        <v>1220</v>
      </c>
      <c r="G92" s="78">
        <v>2.31</v>
      </c>
      <c r="H92" s="43">
        <f t="shared" si="11"/>
        <v>13.86</v>
      </c>
      <c r="I92" s="144">
        <v>100</v>
      </c>
    </row>
    <row r="93" spans="1:9" ht="15" customHeight="1" thickBot="1" x14ac:dyDescent="0.25">
      <c r="A93" s="60">
        <v>66</v>
      </c>
      <c r="B93" s="309"/>
      <c r="C93" s="105">
        <v>2</v>
      </c>
      <c r="D93" s="60" t="s">
        <v>33</v>
      </c>
      <c r="E93" s="68">
        <v>6</v>
      </c>
      <c r="F93" s="242">
        <v>1530</v>
      </c>
      <c r="G93" s="68">
        <v>3.08</v>
      </c>
      <c r="H93" s="70">
        <f t="shared" si="11"/>
        <v>18.48</v>
      </c>
      <c r="I93" s="145">
        <v>100</v>
      </c>
    </row>
    <row r="94" spans="1:9" ht="15" customHeight="1" thickBot="1" x14ac:dyDescent="0.25">
      <c r="A94" s="222">
        <v>67</v>
      </c>
      <c r="B94" s="80" t="s">
        <v>47</v>
      </c>
      <c r="C94" s="141">
        <v>2</v>
      </c>
      <c r="D94" s="47" t="s">
        <v>33</v>
      </c>
      <c r="E94" s="96">
        <v>6</v>
      </c>
      <c r="F94" s="264">
        <v>1950</v>
      </c>
      <c r="G94" s="96">
        <v>3.69</v>
      </c>
      <c r="H94" s="142">
        <f t="shared" si="11"/>
        <v>22.14</v>
      </c>
      <c r="I94" s="116">
        <v>100</v>
      </c>
    </row>
    <row r="95" spans="1:9" ht="15" customHeight="1" thickBot="1" x14ac:dyDescent="0.25">
      <c r="A95" s="47">
        <v>68</v>
      </c>
      <c r="B95" s="250" t="s">
        <v>48</v>
      </c>
      <c r="C95" s="155">
        <v>2</v>
      </c>
      <c r="D95" s="245" t="s">
        <v>33</v>
      </c>
      <c r="E95" s="156">
        <v>6</v>
      </c>
      <c r="F95" s="293">
        <v>1915</v>
      </c>
      <c r="G95" s="156">
        <v>3.69</v>
      </c>
      <c r="H95" s="157">
        <f t="shared" ref="H95" si="12">G95*E95</f>
        <v>22.14</v>
      </c>
      <c r="I95" s="158">
        <v>150</v>
      </c>
    </row>
    <row r="96" spans="1:9" ht="15" customHeight="1" x14ac:dyDescent="0.2">
      <c r="A96" s="59">
        <v>69</v>
      </c>
      <c r="B96" s="316" t="s">
        <v>98</v>
      </c>
      <c r="C96" s="59">
        <v>2.5</v>
      </c>
      <c r="D96" s="78" t="s">
        <v>33</v>
      </c>
      <c r="E96" s="3">
        <v>6</v>
      </c>
      <c r="F96" s="267">
        <v>3000</v>
      </c>
      <c r="G96" s="3">
        <v>7</v>
      </c>
      <c r="H96" s="159">
        <v>42</v>
      </c>
      <c r="I96" s="45">
        <v>150</v>
      </c>
    </row>
    <row r="97" spans="1:10" ht="15" customHeight="1" thickBot="1" x14ac:dyDescent="0.25">
      <c r="A97" s="60">
        <v>70</v>
      </c>
      <c r="B97" s="317"/>
      <c r="C97" s="60">
        <v>3</v>
      </c>
      <c r="D97" s="77" t="s">
        <v>33</v>
      </c>
      <c r="E97" s="65">
        <v>6</v>
      </c>
      <c r="F97" s="289">
        <v>3390</v>
      </c>
      <c r="G97" s="65">
        <v>7.44</v>
      </c>
      <c r="H97" s="160">
        <f>G97*6</f>
        <v>44.64</v>
      </c>
      <c r="I97" s="46">
        <v>150</v>
      </c>
    </row>
    <row r="98" spans="1:10" ht="15" customHeight="1" x14ac:dyDescent="0.2">
      <c r="A98" s="118">
        <v>71</v>
      </c>
      <c r="B98" s="320" t="s">
        <v>49</v>
      </c>
      <c r="C98" s="78">
        <v>2.5</v>
      </c>
      <c r="D98" s="59" t="s">
        <v>33</v>
      </c>
      <c r="E98" s="69">
        <v>6</v>
      </c>
      <c r="F98" s="261">
        <v>3900</v>
      </c>
      <c r="G98" s="69">
        <v>7.77</v>
      </c>
      <c r="H98" s="43">
        <f>G98*6</f>
        <v>46.62</v>
      </c>
      <c r="I98" s="72">
        <v>150</v>
      </c>
    </row>
    <row r="99" spans="1:10" ht="15" customHeight="1" thickBot="1" x14ac:dyDescent="0.25">
      <c r="A99" s="71">
        <v>72</v>
      </c>
      <c r="B99" s="321"/>
      <c r="C99" s="100">
        <v>3</v>
      </c>
      <c r="D99" s="71" t="s">
        <v>33</v>
      </c>
      <c r="E99" s="74">
        <v>6</v>
      </c>
      <c r="F99" s="140">
        <v>4300</v>
      </c>
      <c r="G99" s="74">
        <v>9.33</v>
      </c>
      <c r="H99" s="51">
        <f>G99*6</f>
        <v>55.980000000000004</v>
      </c>
      <c r="I99" s="75">
        <v>150</v>
      </c>
    </row>
    <row r="100" spans="1:10" ht="16.149999999999999" customHeight="1" thickBot="1" x14ac:dyDescent="0.25">
      <c r="A100" s="59">
        <v>73</v>
      </c>
      <c r="B100" s="153" t="s">
        <v>64</v>
      </c>
      <c r="C100" s="141">
        <v>2.8</v>
      </c>
      <c r="D100" s="47" t="s">
        <v>65</v>
      </c>
      <c r="E100" s="186">
        <v>6</v>
      </c>
      <c r="F100" s="244"/>
      <c r="G100" s="96">
        <v>1.28</v>
      </c>
      <c r="H100" s="187">
        <f t="shared" ref="H100:H102" si="13">G100*E100</f>
        <v>7.68</v>
      </c>
      <c r="I100" s="116">
        <v>100</v>
      </c>
    </row>
    <row r="101" spans="1:10" ht="15" customHeight="1" thickBot="1" x14ac:dyDescent="0.25">
      <c r="A101" s="6">
        <v>74</v>
      </c>
      <c r="B101" s="153" t="s">
        <v>66</v>
      </c>
      <c r="C101" s="141">
        <v>2.8</v>
      </c>
      <c r="D101" s="47" t="s">
        <v>65</v>
      </c>
      <c r="E101" s="186">
        <v>6</v>
      </c>
      <c r="F101" s="189">
        <v>870</v>
      </c>
      <c r="G101" s="96">
        <v>1.66</v>
      </c>
      <c r="H101" s="187">
        <f>G101*E101</f>
        <v>9.9599999999999991</v>
      </c>
      <c r="I101" s="116">
        <v>100</v>
      </c>
    </row>
    <row r="102" spans="1:10" ht="15" customHeight="1" thickBot="1" x14ac:dyDescent="0.25">
      <c r="A102" s="59">
        <v>75</v>
      </c>
      <c r="B102" s="153" t="s">
        <v>61</v>
      </c>
      <c r="C102" s="141">
        <v>3.2</v>
      </c>
      <c r="D102" s="47" t="s">
        <v>65</v>
      </c>
      <c r="E102" s="188">
        <v>6</v>
      </c>
      <c r="F102" s="189">
        <v>1500</v>
      </c>
      <c r="G102" s="137">
        <v>2.5</v>
      </c>
      <c r="H102" s="187">
        <f t="shared" si="13"/>
        <v>15</v>
      </c>
      <c r="I102" s="116">
        <v>100</v>
      </c>
    </row>
    <row r="103" spans="1:10" ht="15" customHeight="1" thickBot="1" x14ac:dyDescent="0.25">
      <c r="A103" s="6">
        <v>76</v>
      </c>
      <c r="B103" s="152" t="s">
        <v>62</v>
      </c>
      <c r="C103" s="105">
        <v>3.2</v>
      </c>
      <c r="D103" s="60" t="s">
        <v>65</v>
      </c>
      <c r="E103" s="190">
        <v>6</v>
      </c>
      <c r="F103" s="265">
        <v>1540</v>
      </c>
      <c r="G103" s="57">
        <v>3.11</v>
      </c>
      <c r="H103" s="103">
        <v>18.7</v>
      </c>
      <c r="I103" s="73">
        <v>100</v>
      </c>
      <c r="J103" s="10"/>
    </row>
    <row r="104" spans="1:10" ht="15" customHeight="1" thickBot="1" x14ac:dyDescent="0.25">
      <c r="A104" s="6">
        <v>78</v>
      </c>
      <c r="B104" s="153" t="s">
        <v>89</v>
      </c>
      <c r="C104" s="141">
        <v>3.5</v>
      </c>
      <c r="D104" s="47" t="s">
        <v>65</v>
      </c>
      <c r="E104" s="188">
        <v>6</v>
      </c>
      <c r="F104" s="189">
        <v>2465</v>
      </c>
      <c r="G104" s="137">
        <v>3.83</v>
      </c>
      <c r="H104" s="187">
        <v>34.47</v>
      </c>
      <c r="I104" s="116">
        <v>150</v>
      </c>
      <c r="J104" s="10"/>
    </row>
    <row r="105" spans="1:10" s="10" customFormat="1" ht="15" customHeight="1" thickBot="1" x14ac:dyDescent="0.25">
      <c r="A105" s="6">
        <v>80</v>
      </c>
      <c r="B105" s="152" t="s">
        <v>60</v>
      </c>
      <c r="C105" s="105">
        <v>3.5</v>
      </c>
      <c r="D105" s="60" t="s">
        <v>65</v>
      </c>
      <c r="E105" s="102">
        <v>12</v>
      </c>
      <c r="F105" s="265">
        <v>2365</v>
      </c>
      <c r="G105" s="57">
        <v>5.5</v>
      </c>
      <c r="H105" s="103">
        <f>G105*10</f>
        <v>55</v>
      </c>
      <c r="I105" s="73">
        <v>150</v>
      </c>
    </row>
    <row r="106" spans="1:10" s="10" customFormat="1" ht="15" customHeight="1" thickBot="1" x14ac:dyDescent="0.25">
      <c r="A106" s="59">
        <v>81</v>
      </c>
      <c r="B106" s="154" t="s">
        <v>91</v>
      </c>
      <c r="C106" s="191">
        <v>3.5</v>
      </c>
      <c r="D106" s="175" t="s">
        <v>65</v>
      </c>
      <c r="E106" s="192">
        <v>12</v>
      </c>
      <c r="F106" s="292">
        <v>3300</v>
      </c>
      <c r="G106" s="193">
        <v>6.27</v>
      </c>
      <c r="H106" s="194">
        <f>G106*11.7</f>
        <v>73.358999999999995</v>
      </c>
      <c r="I106" s="174">
        <v>200</v>
      </c>
    </row>
    <row r="107" spans="1:10" s="10" customFormat="1" ht="15" customHeight="1" thickBot="1" x14ac:dyDescent="0.25">
      <c r="A107" s="6">
        <v>82</v>
      </c>
      <c r="B107" s="153" t="s">
        <v>59</v>
      </c>
      <c r="C107" s="141">
        <v>3.5</v>
      </c>
      <c r="D107" s="47" t="s">
        <v>65</v>
      </c>
      <c r="E107" s="188">
        <v>12</v>
      </c>
      <c r="F107" s="189">
        <v>4775</v>
      </c>
      <c r="G107" s="137">
        <v>7.8</v>
      </c>
      <c r="H107" s="187">
        <f>G107*11.7</f>
        <v>91.259999999999991</v>
      </c>
      <c r="I107" s="116">
        <v>200</v>
      </c>
    </row>
    <row r="108" spans="1:10" s="10" customFormat="1" ht="15" customHeight="1" thickBot="1" x14ac:dyDescent="0.25">
      <c r="A108" s="59">
        <v>83</v>
      </c>
      <c r="B108" s="153" t="s">
        <v>58</v>
      </c>
      <c r="C108" s="141">
        <v>3.5</v>
      </c>
      <c r="D108" s="47" t="s">
        <v>65</v>
      </c>
      <c r="E108" s="188">
        <v>12</v>
      </c>
      <c r="F108" s="244"/>
      <c r="G108" s="137">
        <v>8.74</v>
      </c>
      <c r="H108" s="187">
        <f>G108*E108</f>
        <v>104.88</v>
      </c>
      <c r="I108" s="116">
        <v>200</v>
      </c>
      <c r="J108"/>
    </row>
    <row r="109" spans="1:10" s="10" customFormat="1" ht="15" customHeight="1" thickBot="1" x14ac:dyDescent="0.25">
      <c r="A109" s="6">
        <v>84</v>
      </c>
      <c r="B109" s="151" t="s">
        <v>63</v>
      </c>
      <c r="C109" s="247">
        <v>3.5</v>
      </c>
      <c r="D109" s="232" t="s">
        <v>65</v>
      </c>
      <c r="E109" s="195">
        <v>12</v>
      </c>
      <c r="F109" s="294">
        <v>4565</v>
      </c>
      <c r="G109" s="196">
        <v>9.2899999999999991</v>
      </c>
      <c r="H109" s="197">
        <f>G109*E109</f>
        <v>111.47999999999999</v>
      </c>
      <c r="I109" s="64">
        <v>200</v>
      </c>
      <c r="J109"/>
    </row>
    <row r="110" spans="1:10" ht="15" customHeight="1" x14ac:dyDescent="0.2">
      <c r="A110"/>
      <c r="B110"/>
      <c r="C110"/>
      <c r="D110"/>
      <c r="E110"/>
      <c r="F110"/>
    </row>
    <row r="111" spans="1:10" ht="15" customHeight="1" x14ac:dyDescent="0.2">
      <c r="A111"/>
      <c r="B111"/>
      <c r="C111"/>
      <c r="D111"/>
      <c r="E111"/>
      <c r="F111"/>
    </row>
    <row r="112" spans="1:10" ht="16.149999999999999" customHeight="1" x14ac:dyDescent="0.2">
      <c r="A112"/>
      <c r="B112"/>
      <c r="C112"/>
      <c r="D112"/>
      <c r="E112"/>
      <c r="F112"/>
    </row>
    <row r="113" spans="1:6" ht="15" customHeight="1" x14ac:dyDescent="0.2">
      <c r="A113" s="10"/>
      <c r="D113" s="2"/>
      <c r="E113" s="10"/>
      <c r="F113"/>
    </row>
    <row r="114" spans="1:6" ht="15" customHeight="1" x14ac:dyDescent="0.2">
      <c r="A114" s="10"/>
      <c r="D114" s="2"/>
      <c r="E114" s="10"/>
      <c r="F114"/>
    </row>
    <row r="115" spans="1:6" ht="15" customHeight="1" x14ac:dyDescent="0.2">
      <c r="A115" s="10"/>
      <c r="D115" s="2"/>
      <c r="E115" s="10"/>
      <c r="F115"/>
    </row>
    <row r="116" spans="1:6" ht="15" customHeight="1" x14ac:dyDescent="0.2">
      <c r="A116" s="10"/>
      <c r="D116" s="2"/>
      <c r="E116" s="10"/>
      <c r="F116"/>
    </row>
    <row r="117" spans="1:6" ht="15" customHeight="1" x14ac:dyDescent="0.2">
      <c r="A117" s="10"/>
      <c r="D117" s="2"/>
      <c r="E117" s="10"/>
      <c r="F117"/>
    </row>
    <row r="118" spans="1:6" ht="15" customHeight="1" x14ac:dyDescent="0.2">
      <c r="A118" s="10"/>
      <c r="D118" s="2"/>
      <c r="E118" s="10"/>
      <c r="F118"/>
    </row>
    <row r="119" spans="1:6" ht="15" customHeight="1" x14ac:dyDescent="0.2">
      <c r="A119" s="10"/>
      <c r="D119" s="2"/>
      <c r="E119" s="10"/>
      <c r="F119"/>
    </row>
    <row r="120" spans="1:6" x14ac:dyDescent="0.2">
      <c r="A120" s="10"/>
      <c r="D120" s="2"/>
      <c r="E120" s="10"/>
      <c r="F120"/>
    </row>
    <row r="121" spans="1:6" x14ac:dyDescent="0.2">
      <c r="A121" s="10"/>
      <c r="D121" s="2"/>
      <c r="E121" s="10"/>
      <c r="F121"/>
    </row>
    <row r="122" spans="1:6" x14ac:dyDescent="0.2">
      <c r="A122" s="10"/>
      <c r="D122" s="2"/>
      <c r="E122" s="10"/>
      <c r="F122"/>
    </row>
    <row r="123" spans="1:6" x14ac:dyDescent="0.2">
      <c r="A123" s="10"/>
      <c r="D123" s="2"/>
      <c r="E123" s="10"/>
      <c r="F123"/>
    </row>
    <row r="124" spans="1:6" x14ac:dyDescent="0.2">
      <c r="A124" s="10"/>
      <c r="D124" s="2"/>
      <c r="E124" s="10"/>
      <c r="F124"/>
    </row>
    <row r="125" spans="1:6" x14ac:dyDescent="0.2">
      <c r="A125" s="10"/>
      <c r="D125" s="2"/>
      <c r="E125" s="10"/>
      <c r="F125"/>
    </row>
    <row r="126" spans="1:6" x14ac:dyDescent="0.2">
      <c r="A126" s="10"/>
      <c r="D126" s="2"/>
      <c r="E126" s="10"/>
      <c r="F126"/>
    </row>
    <row r="127" spans="1:6" x14ac:dyDescent="0.2">
      <c r="A127" s="62"/>
    </row>
  </sheetData>
  <mergeCells count="71">
    <mergeCell ref="C21:D21"/>
    <mergeCell ref="C41:D41"/>
    <mergeCell ref="C27:D27"/>
    <mergeCell ref="C20:D20"/>
    <mergeCell ref="C45:D45"/>
    <mergeCell ref="C40:D40"/>
    <mergeCell ref="C42:D42"/>
    <mergeCell ref="C39:D39"/>
    <mergeCell ref="C38:D38"/>
    <mergeCell ref="C53:D53"/>
    <mergeCell ref="C54:D54"/>
    <mergeCell ref="C25:D25"/>
    <mergeCell ref="C22:D22"/>
    <mergeCell ref="C26:D26"/>
    <mergeCell ref="C31:D31"/>
    <mergeCell ref="C35:D36"/>
    <mergeCell ref="C28:D28"/>
    <mergeCell ref="C29:D29"/>
    <mergeCell ref="C33:D33"/>
    <mergeCell ref="I35:J35"/>
    <mergeCell ref="F35:G35"/>
    <mergeCell ref="E35:E36"/>
    <mergeCell ref="C32:D32"/>
    <mergeCell ref="C30:D30"/>
    <mergeCell ref="A1:K2"/>
    <mergeCell ref="F12:G12"/>
    <mergeCell ref="C17:D17"/>
    <mergeCell ref="C19:D19"/>
    <mergeCell ref="A12:A13"/>
    <mergeCell ref="B12:D13"/>
    <mergeCell ref="C14:D14"/>
    <mergeCell ref="C15:D15"/>
    <mergeCell ref="C18:D18"/>
    <mergeCell ref="A6:J6"/>
    <mergeCell ref="C16:D16"/>
    <mergeCell ref="A35:A36"/>
    <mergeCell ref="B35:B36"/>
    <mergeCell ref="C23:D23"/>
    <mergeCell ref="C37:D37"/>
    <mergeCell ref="B78:B79"/>
    <mergeCell ref="B76:B77"/>
    <mergeCell ref="B64:E64"/>
    <mergeCell ref="C24:D24"/>
    <mergeCell ref="C46:D46"/>
    <mergeCell ref="C50:D50"/>
    <mergeCell ref="C51:D51"/>
    <mergeCell ref="C52:D52"/>
    <mergeCell ref="C49:D49"/>
    <mergeCell ref="C47:D47"/>
    <mergeCell ref="C43:D43"/>
    <mergeCell ref="C44:D44"/>
    <mergeCell ref="B98:B99"/>
    <mergeCell ref="B90:B91"/>
    <mergeCell ref="B86:B88"/>
    <mergeCell ref="B80:B81"/>
    <mergeCell ref="B84:B85"/>
    <mergeCell ref="B96:B97"/>
    <mergeCell ref="B72:B73"/>
    <mergeCell ref="B92:B93"/>
    <mergeCell ref="A68:J68"/>
    <mergeCell ref="A72:A73"/>
    <mergeCell ref="B71:I71"/>
    <mergeCell ref="B82:B83"/>
    <mergeCell ref="B74:B75"/>
    <mergeCell ref="A65:J65"/>
    <mergeCell ref="B62:E62"/>
    <mergeCell ref="B56:I56"/>
    <mergeCell ref="C55:D55"/>
    <mergeCell ref="F64:J64"/>
    <mergeCell ref="F62:J62"/>
    <mergeCell ref="A58:J58"/>
  </mergeCells>
  <phoneticPr fontId="0" type="noConversion"/>
  <pageMargins left="0.19685039370078741" right="0.19" top="0" bottom="0.16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i-center</dc:creator>
  <cp:lastModifiedBy>admin</cp:lastModifiedBy>
  <cp:lastPrinted>2021-12-24T08:25:05Z</cp:lastPrinted>
  <dcterms:created xsi:type="dcterms:W3CDTF">2003-11-26T08:20:58Z</dcterms:created>
  <dcterms:modified xsi:type="dcterms:W3CDTF">2021-12-24T10:28:57Z</dcterms:modified>
</cp:coreProperties>
</file>