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25725" refMode="R1C1"/>
</workbook>
</file>

<file path=xl/calcChain.xml><?xml version="1.0" encoding="utf-8"?>
<calcChain xmlns="http://schemas.openxmlformats.org/spreadsheetml/2006/main">
  <c r="G45" i="1"/>
  <c r="H79"/>
  <c r="H31"/>
  <c r="G31"/>
  <c r="G53"/>
  <c r="G59"/>
  <c r="G30"/>
  <c r="H14"/>
  <c r="G14"/>
  <c r="G47"/>
  <c r="G39"/>
  <c r="G37"/>
  <c r="G48"/>
  <c r="G38"/>
  <c r="H81"/>
  <c r="H112" l="1"/>
  <c r="H15" l="1"/>
  <c r="G46" l="1"/>
  <c r="G44"/>
  <c r="H78" l="1"/>
  <c r="H115" l="1"/>
  <c r="H99" l="1"/>
  <c r="H85" l="1"/>
  <c r="H88" l="1"/>
  <c r="H89"/>
  <c r="H23" l="1"/>
  <c r="G23"/>
  <c r="G19" l="1"/>
  <c r="G21"/>
  <c r="H19" l="1"/>
  <c r="H76" l="1"/>
  <c r="H20" l="1"/>
  <c r="G20"/>
  <c r="H110" l="1"/>
  <c r="H94" l="1"/>
  <c r="H93" l="1"/>
  <c r="H102" l="1"/>
  <c r="H16" l="1"/>
  <c r="G16"/>
  <c r="H92" l="1"/>
  <c r="H25"/>
  <c r="G54"/>
  <c r="G15"/>
  <c r="H113"/>
  <c r="H111"/>
  <c r="H17"/>
  <c r="H18"/>
  <c r="G40"/>
  <c r="G41"/>
  <c r="G42"/>
  <c r="G43"/>
  <c r="G49"/>
  <c r="G50"/>
  <c r="G51"/>
  <c r="G52"/>
  <c r="H104"/>
  <c r="H106"/>
  <c r="H105"/>
  <c r="H32"/>
  <c r="G32"/>
  <c r="G17"/>
  <c r="G18"/>
  <c r="G26"/>
  <c r="H26"/>
  <c r="G22"/>
  <c r="G24"/>
  <c r="G25"/>
  <c r="G27"/>
  <c r="G28"/>
  <c r="G29"/>
  <c r="H107"/>
  <c r="H21"/>
  <c r="H22"/>
  <c r="H24"/>
  <c r="H27"/>
  <c r="H28"/>
  <c r="H29"/>
  <c r="H30"/>
  <c r="I49"/>
  <c r="I50"/>
  <c r="H103"/>
  <c r="H90"/>
  <c r="H77"/>
  <c r="H82"/>
  <c r="H114"/>
  <c r="H83"/>
  <c r="H84"/>
  <c r="H98"/>
  <c r="H91"/>
  <c r="H95"/>
  <c r="H96"/>
  <c r="I40"/>
  <c r="I42"/>
  <c r="I51"/>
  <c r="H97"/>
</calcChain>
</file>

<file path=xl/sharedStrings.xml><?xml version="1.0" encoding="utf-8"?>
<sst xmlns="http://schemas.openxmlformats.org/spreadsheetml/2006/main" count="230" uniqueCount="119">
  <si>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</si>
  <si>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</si>
  <si>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</si>
  <si>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</si>
  <si>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</si>
  <si>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</si>
  <si>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</si>
  <si>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</si>
  <si>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</si>
  <si>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</si>
  <si>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</si>
  <si>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</si>
  <si>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</si>
  <si>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</si>
  <si>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</si>
  <si>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</si>
  <si>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</si>
  <si>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</si>
  <si>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</si>
  <si>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</si>
  <si>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</si>
  <si>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</si>
  <si>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</si>
  <si>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</si>
  <si>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</si>
  <si>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</si>
  <si>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</si>
  <si>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</si>
  <si>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</si>
  <si>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</si>
  <si>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</si>
  <si>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</si>
  <si>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</si>
  <si>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</si>
  <si>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</si>
  <si>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</si>
  <si>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</si>
  <si>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</si>
  <si>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</si>
  <si>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</si>
  <si>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</si>
  <si>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</si>
  <si>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</si>
  <si>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</si>
  <si>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</si>
  <si>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</si>
  <si>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</si>
  <si>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</si>
  <si>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</si>
  <si>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</si>
  <si>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За 1 рез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</si>
  <si>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</si>
  <si>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</si>
  <si>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</si>
  <si>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</si>
  <si>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</si>
  <si>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</si>
  <si>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</si>
  <si>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</si>
  <si>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</si>
  <si>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</si>
  <si>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</si>
  <si>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</si>
  <si>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</si>
  <si>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 xml:space="preserve">                        Выходной:           Суббота, Воскресение     Наш сайт:  www.trast.kz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</si>
  <si>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</si>
  <si>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</si>
  <si>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</si>
  <si>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</si>
  <si>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</si>
  <si>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</si>
  <si>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</si>
  <si>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</si>
  <si>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</si>
  <si>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100*100/7                   ГОСТ 8509-92</t>
  </si>
  <si>
    <t>Уголок 63*63/5                        ГОСТ8509-93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</si>
  <si>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</si>
  <si>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</si>
  <si>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</si>
  <si>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</si>
  <si>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</si>
  <si>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</si>
  <si>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</si>
  <si>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</si>
  <si>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</si>
  <si>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</si>
  <si>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</si>
  <si>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</si>
  <si>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</si>
  <si>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</si>
  <si>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>Труба профильная 15*15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</si>
  <si>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</si>
  <si>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</si>
  <si>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</si>
  <si>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</si>
  <si>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</si>
  <si>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</si>
  <si>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 xml:space="preserve"> 8(7212) 36 10 12  /      8 708 4361012        сот.: 8 701  5279799        e-mail: trastk@mail.ru</t>
  </si>
  <si>
    <t>У НАС ЕСТЬ ДОСТАВКА!!!</t>
  </si>
  <si>
    <t>РФ</t>
  </si>
  <si>
    <t>РК</t>
  </si>
  <si>
    <t>Лист х/к 0,8мм</t>
  </si>
  <si>
    <t>Профилированный лист</t>
  </si>
  <si>
    <t>АМТ</t>
  </si>
  <si>
    <t>15 066</t>
  </si>
  <si>
    <t>13 998</t>
  </si>
  <si>
    <t>Профлист С16  0,45 мм</t>
  </si>
  <si>
    <t>Профлист С20  0,4 мм</t>
  </si>
  <si>
    <t>Уголок 25*25/4                        ГОСТ 8509-92</t>
  </si>
  <si>
    <t>Рифленый лист</t>
  </si>
  <si>
    <t>рифленый лист 3 мм</t>
  </si>
  <si>
    <t>Уголок 70*70/5                        ГОСТ 8509-92</t>
  </si>
  <si>
    <t>1000*6000</t>
  </si>
  <si>
    <t>1100*6000</t>
  </si>
  <si>
    <t>Арматура А III 500 ф14     ГОСТ 5781-82</t>
  </si>
  <si>
    <t>лист х/к 1,4мм.</t>
  </si>
  <si>
    <t>лист х/к 1,5мм</t>
  </si>
  <si>
    <t>Лист х/к 1,4мм</t>
  </si>
  <si>
    <t xml:space="preserve">        ТОО "Траст-Караганда"    01/08/2023    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</si>
</sst>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5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5" xfId="0" applyFont="1" applyBorder="1"/>
    <xf numFmtId="16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1" fontId="6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166" fontId="0" fillId="0" borderId="7" xfId="0" applyNumberFormat="1" applyBorder="1"/>
    <xf numFmtId="166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9" fontId="9" fillId="0" borderId="6" xfId="3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26" fillId="0" borderId="6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/>
    <xf numFmtId="0" fontId="6" fillId="3" borderId="3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1" fontId="26" fillId="0" borderId="2" xfId="0" applyNumberFormat="1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5" xfId="0" applyFont="1" applyFill="1" applyBorder="1"/>
    <xf numFmtId="165" fontId="2" fillId="0" borderId="5" xfId="4" applyFont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5" fillId="0" borderId="3" xfId="0" applyFont="1" applyFill="1" applyBorder="1"/>
    <xf numFmtId="0" fontId="2" fillId="0" borderId="1" xfId="0" applyFont="1" applyFill="1" applyBorder="1"/>
    <xf numFmtId="165" fontId="2" fillId="0" borderId="1" xfId="4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7" fillId="0" borderId="4" xfId="0" applyFont="1" applyBorder="1"/>
    <xf numFmtId="0" fontId="5" fillId="0" borderId="5" xfId="0" applyFont="1" applyFill="1" applyBorder="1"/>
    <xf numFmtId="0" fontId="2" fillId="0" borderId="4" xfId="0" applyFont="1" applyFill="1" applyBorder="1"/>
    <xf numFmtId="1" fontId="11" fillId="0" borderId="7" xfId="0" applyNumberFormat="1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14" xfId="0" applyFont="1" applyFill="1" applyBorder="1"/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3" fontId="3" fillId="0" borderId="27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9" fillId="0" borderId="17" xfId="0" applyFont="1" applyFill="1" applyBorder="1"/>
    <xf numFmtId="0" fontId="9" fillId="0" borderId="17" xfId="0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" fontId="6" fillId="4" borderId="24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38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42" xfId="0" applyBorder="1"/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2" applyFont="1" applyFill="1" applyBorder="1" applyAlignment="1">
      <alignment horizontal="center"/>
    </xf>
    <xf numFmtId="16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2" applyFont="1" applyFill="1" applyBorder="1" applyAlignment="1">
      <alignment horizontal="center"/>
    </xf>
    <xf numFmtId="164" fontId="11" fillId="0" borderId="14" xfId="2" applyFont="1" applyFill="1" applyBorder="1" applyAlignment="1">
      <alignment horizontal="center"/>
    </xf>
    <xf numFmtId="164" fontId="11" fillId="0" borderId="11" xfId="2" applyFont="1" applyFill="1" applyBorder="1" applyAlignment="1">
      <alignment horizontal="center"/>
    </xf>
    <xf numFmtId="164" fontId="11" fillId="0" borderId="15" xfId="2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2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2" xfId="0" applyBorder="1"/>
    <xf numFmtId="0" fontId="9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39</xdr:row>
      <xdr:rowOff>0</xdr:rowOff>
    </xdr:from>
    <xdr:to>
      <xdr:col>7</xdr:col>
      <xdr:colOff>352425</xdr:colOff>
      <xdr:row>40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5</xdr:row>
      <xdr:rowOff>95250</xdr:rowOff>
    </xdr:from>
    <xdr:to>
      <xdr:col>4</xdr:col>
      <xdr:colOff>276223</xdr:colOff>
      <xdr:row>5</xdr:row>
      <xdr:rowOff>238123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971550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5</xdr:row>
      <xdr:rowOff>85725</xdr:rowOff>
    </xdr:from>
    <xdr:to>
      <xdr:col>2</xdr:col>
      <xdr:colOff>123823</xdr:colOff>
      <xdr:row>5</xdr:row>
      <xdr:rowOff>228598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96202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276223</xdr:colOff>
      <xdr:row>66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66</xdr:row>
      <xdr:rowOff>0</xdr:rowOff>
    </xdr:from>
    <xdr:to>
      <xdr:col>2</xdr:col>
      <xdr:colOff>123823</xdr:colOff>
      <xdr:row>66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1420475"/>
          <a:ext cx="142873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zoomScale="110" zoomScaleNormal="110" workbookViewId="0">
      <selection activeCell="M18" sqref="M18"/>
    </sheetView>
  </sheetViews>
  <sheetFormatPr defaultRowHeight="12.75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>
      <c r="A1" s="341" t="s">
        <v>118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s="1" customFormat="1" ht="12" customHeight="1" thickBo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</row>
    <row r="3" spans="1:11" s="1" customFormat="1" ht="15.75">
      <c r="A3" s="19" t="s">
        <v>96</v>
      </c>
      <c r="B3" s="20"/>
      <c r="C3" s="20"/>
      <c r="D3" s="20"/>
      <c r="E3" s="20"/>
      <c r="F3" s="21"/>
      <c r="G3" s="36"/>
      <c r="H3" s="37"/>
      <c r="I3" s="38"/>
      <c r="J3" s="39"/>
      <c r="K3" s="39"/>
    </row>
    <row r="4" spans="1:11" s="1" customFormat="1" ht="13.9" customHeight="1">
      <c r="A4" s="22" t="s">
        <v>52</v>
      </c>
      <c r="B4" s="23"/>
      <c r="C4" s="23"/>
      <c r="D4" s="23"/>
      <c r="E4" s="23"/>
      <c r="F4" s="24"/>
      <c r="G4" s="34"/>
      <c r="H4" s="35"/>
      <c r="I4" s="33"/>
      <c r="J4" s="40"/>
      <c r="K4" s="40"/>
    </row>
    <row r="5" spans="1:11" s="1" customFormat="1" ht="13.9" customHeight="1">
      <c r="A5" s="25" t="s">
        <v>64</v>
      </c>
      <c r="B5" s="26"/>
      <c r="C5" s="26"/>
      <c r="D5" s="26"/>
      <c r="E5" s="26"/>
      <c r="F5" s="24"/>
      <c r="G5" s="33"/>
      <c r="H5" s="50"/>
      <c r="I5" s="61"/>
      <c r="J5" s="40"/>
      <c r="K5" s="40"/>
    </row>
    <row r="6" spans="1:11" s="1" customFormat="1" ht="21" customHeight="1" thickBot="1">
      <c r="A6" s="357" t="s">
        <v>97</v>
      </c>
      <c r="B6" s="358"/>
      <c r="C6" s="358"/>
      <c r="D6" s="358"/>
      <c r="E6" s="358"/>
      <c r="F6" s="358"/>
      <c r="G6" s="358"/>
      <c r="H6" s="358"/>
      <c r="I6" s="358"/>
      <c r="J6" s="359"/>
      <c r="K6" s="40"/>
    </row>
    <row r="7" spans="1:11" s="1" customFormat="1" ht="14.25">
      <c r="A7" s="14" t="s">
        <v>12</v>
      </c>
      <c r="B7" s="15"/>
      <c r="C7" s="15"/>
      <c r="D7" s="15"/>
      <c r="E7" s="16"/>
      <c r="F7" s="15"/>
      <c r="G7" s="16"/>
    </row>
    <row r="8" spans="1:11" s="1" customFormat="1" ht="14.25">
      <c r="A8" s="17" t="s">
        <v>13</v>
      </c>
      <c r="B8" s="15"/>
      <c r="C8" s="15"/>
      <c r="D8" s="15"/>
      <c r="E8" s="16"/>
      <c r="F8" s="15"/>
      <c r="G8" s="16"/>
    </row>
    <row r="9" spans="1:11" s="1" customFormat="1" ht="14.25">
      <c r="A9" s="17" t="s">
        <v>14</v>
      </c>
      <c r="B9" s="14"/>
      <c r="C9" s="14"/>
      <c r="D9" s="14"/>
      <c r="E9" s="14"/>
      <c r="F9" s="14"/>
      <c r="G9" s="16"/>
    </row>
    <row r="10" spans="1:11" s="1" customFormat="1" ht="14.25">
      <c r="A10" s="18" t="s">
        <v>15</v>
      </c>
      <c r="B10" s="17"/>
      <c r="C10" s="17"/>
      <c r="D10" s="17"/>
      <c r="E10" s="17"/>
      <c r="F10" s="17"/>
      <c r="G10" s="16"/>
    </row>
    <row r="11" spans="1:11" s="1" customFormat="1" ht="15" thickBot="1">
      <c r="A11" s="14" t="s">
        <v>16</v>
      </c>
      <c r="B11" s="17"/>
      <c r="C11" s="17"/>
      <c r="D11" s="17"/>
      <c r="E11" s="17"/>
      <c r="F11" s="17"/>
      <c r="G11" s="16"/>
    </row>
    <row r="12" spans="1:11" ht="13.9" customHeight="1" thickBot="1">
      <c r="A12" s="347" t="s">
        <v>0</v>
      </c>
      <c r="B12" s="349" t="s">
        <v>1</v>
      </c>
      <c r="C12" s="350"/>
      <c r="D12" s="351"/>
      <c r="E12" s="28" t="s">
        <v>84</v>
      </c>
      <c r="F12" s="343" t="s">
        <v>2</v>
      </c>
      <c r="G12" s="344"/>
      <c r="H12" s="29" t="s">
        <v>20</v>
      </c>
      <c r="I12" s="29" t="s">
        <v>20</v>
      </c>
      <c r="J12" s="30" t="s">
        <v>2</v>
      </c>
    </row>
    <row r="13" spans="1:11" ht="12.75" customHeight="1" thickBot="1">
      <c r="A13" s="348"/>
      <c r="B13" s="352"/>
      <c r="C13" s="353"/>
      <c r="D13" s="354"/>
      <c r="E13" s="176" t="s">
        <v>18</v>
      </c>
      <c r="F13" s="177" t="s">
        <v>8</v>
      </c>
      <c r="G13" s="177" t="s">
        <v>19</v>
      </c>
      <c r="H13" s="178" t="s">
        <v>21</v>
      </c>
      <c r="I13" s="177" t="s">
        <v>24</v>
      </c>
      <c r="J13" s="179" t="s">
        <v>7</v>
      </c>
      <c r="K13" s="32"/>
    </row>
    <row r="14" spans="1:11" ht="12" customHeight="1" thickBot="1">
      <c r="A14" s="6">
        <v>2</v>
      </c>
      <c r="B14" s="144" t="s">
        <v>108</v>
      </c>
      <c r="C14" s="355" t="s">
        <v>76</v>
      </c>
      <c r="D14" s="356"/>
      <c r="E14" s="194">
        <v>6</v>
      </c>
      <c r="F14" s="172">
        <v>453000</v>
      </c>
      <c r="G14" s="88">
        <f>I14/E14*F14/1000</f>
        <v>755</v>
      </c>
      <c r="H14" s="4">
        <f>ROUND(I14/E14,2)</f>
        <v>1.67</v>
      </c>
      <c r="I14" s="147">
        <v>10</v>
      </c>
      <c r="J14" s="149">
        <v>100</v>
      </c>
    </row>
    <row r="15" spans="1:11" ht="12" customHeight="1">
      <c r="A15" s="6">
        <v>2</v>
      </c>
      <c r="B15" s="144" t="s">
        <v>87</v>
      </c>
      <c r="C15" s="355" t="s">
        <v>76</v>
      </c>
      <c r="D15" s="356"/>
      <c r="E15" s="194">
        <v>6</v>
      </c>
      <c r="F15" s="172">
        <v>512000</v>
      </c>
      <c r="G15" s="88">
        <f>I15/E15*F15/1000</f>
        <v>1280</v>
      </c>
      <c r="H15" s="4">
        <f>ROUND(I15/E15,2)</f>
        <v>2.5</v>
      </c>
      <c r="I15" s="147">
        <v>15</v>
      </c>
      <c r="J15" s="149">
        <v>100</v>
      </c>
    </row>
    <row r="16" spans="1:11" ht="12" customHeight="1">
      <c r="A16" s="6">
        <v>3</v>
      </c>
      <c r="B16" s="144" t="s">
        <v>88</v>
      </c>
      <c r="C16" s="345" t="s">
        <v>76</v>
      </c>
      <c r="D16" s="346"/>
      <c r="E16" s="194">
        <v>6</v>
      </c>
      <c r="F16" s="172">
        <v>535000</v>
      </c>
      <c r="G16" s="88">
        <f t="shared" ref="G16" si="0">I16/E16*F16/1000</f>
        <v>1515.8333333333335</v>
      </c>
      <c r="H16" s="4">
        <f t="shared" ref="H16" si="1">ROUND(I16/E16,2)</f>
        <v>2.83</v>
      </c>
      <c r="I16" s="147">
        <v>17</v>
      </c>
      <c r="J16" s="149">
        <v>100</v>
      </c>
    </row>
    <row r="17" spans="1:10">
      <c r="A17" s="6">
        <v>5</v>
      </c>
      <c r="B17" s="144" t="s">
        <v>82</v>
      </c>
      <c r="C17" s="345" t="s">
        <v>76</v>
      </c>
      <c r="D17" s="346"/>
      <c r="E17" s="194">
        <v>12</v>
      </c>
      <c r="F17" s="172">
        <v>435000</v>
      </c>
      <c r="G17" s="88">
        <f t="shared" ref="G17:G30" si="2">I17/E17*F17/1000</f>
        <v>1450</v>
      </c>
      <c r="H17" s="4">
        <f t="shared" ref="H17:H30" si="3">ROUND(I17/E17,2)</f>
        <v>3.33</v>
      </c>
      <c r="I17" s="147">
        <v>40</v>
      </c>
      <c r="J17" s="149">
        <v>150</v>
      </c>
    </row>
    <row r="18" spans="1:10">
      <c r="A18" s="6">
        <v>7</v>
      </c>
      <c r="B18" s="144" t="s">
        <v>75</v>
      </c>
      <c r="C18" s="345" t="s">
        <v>76</v>
      </c>
      <c r="D18" s="346"/>
      <c r="E18" s="98">
        <v>12.05</v>
      </c>
      <c r="F18" s="172">
        <v>531000</v>
      </c>
      <c r="G18" s="88">
        <f t="shared" si="2"/>
        <v>2599.9170124481325</v>
      </c>
      <c r="H18" s="4">
        <f t="shared" si="3"/>
        <v>4.9000000000000004</v>
      </c>
      <c r="I18" s="147">
        <v>59</v>
      </c>
      <c r="J18" s="149">
        <v>150</v>
      </c>
    </row>
    <row r="19" spans="1:10">
      <c r="A19" s="6">
        <v>8</v>
      </c>
      <c r="B19" s="144" t="s">
        <v>111</v>
      </c>
      <c r="C19" s="306" t="s">
        <v>76</v>
      </c>
      <c r="D19" s="307"/>
      <c r="E19" s="98">
        <v>12</v>
      </c>
      <c r="F19" s="172">
        <v>465000</v>
      </c>
      <c r="G19" s="88">
        <f>I19/E19*F19/1000</f>
        <v>2596.25</v>
      </c>
      <c r="H19" s="4">
        <f>ROUND(I19/E19,2)</f>
        <v>5.58</v>
      </c>
      <c r="I19" s="147">
        <v>67</v>
      </c>
      <c r="J19" s="149">
        <v>150</v>
      </c>
    </row>
    <row r="20" spans="1:10" ht="13.5" thickBot="1">
      <c r="A20" s="59">
        <v>9</v>
      </c>
      <c r="B20" s="145" t="s">
        <v>74</v>
      </c>
      <c r="C20" s="314" t="s">
        <v>76</v>
      </c>
      <c r="D20" s="315"/>
      <c r="E20" s="65">
        <v>12</v>
      </c>
      <c r="F20" s="206">
        <v>492000</v>
      </c>
      <c r="G20" s="244">
        <f t="shared" ref="G20" si="4">I20/E20*F20/1000</f>
        <v>5412</v>
      </c>
      <c r="H20" s="63">
        <f t="shared" ref="H20" si="5">ROUND(I20/E20,2)</f>
        <v>11</v>
      </c>
      <c r="I20" s="148">
        <v>132</v>
      </c>
      <c r="J20" s="46">
        <v>150</v>
      </c>
    </row>
    <row r="21" spans="1:10">
      <c r="A21" s="58">
        <v>10</v>
      </c>
      <c r="B21" s="129" t="s">
        <v>73</v>
      </c>
      <c r="C21" s="310" t="s">
        <v>77</v>
      </c>
      <c r="D21" s="311"/>
      <c r="E21" s="8">
        <v>12</v>
      </c>
      <c r="F21" s="221">
        <v>440000</v>
      </c>
      <c r="G21" s="247">
        <f>I21/E21*F21/1000</f>
        <v>3226.6666666666665</v>
      </c>
      <c r="H21" s="100">
        <f t="shared" si="3"/>
        <v>7.33</v>
      </c>
      <c r="I21" s="101">
        <v>88</v>
      </c>
      <c r="J21" s="102">
        <v>150</v>
      </c>
    </row>
    <row r="22" spans="1:10">
      <c r="A22" s="6">
        <v>11</v>
      </c>
      <c r="B22" s="128" t="s">
        <v>72</v>
      </c>
      <c r="C22" s="308" t="s">
        <v>77</v>
      </c>
      <c r="D22" s="309"/>
      <c r="E22" s="4">
        <v>12</v>
      </c>
      <c r="F22" s="284">
        <v>465000</v>
      </c>
      <c r="G22" s="12">
        <f t="shared" si="2"/>
        <v>4262.5</v>
      </c>
      <c r="H22" s="98">
        <f t="shared" si="3"/>
        <v>9.17</v>
      </c>
      <c r="I22" s="73">
        <v>110</v>
      </c>
      <c r="J22" s="82">
        <v>150</v>
      </c>
    </row>
    <row r="23" spans="1:10">
      <c r="A23" s="6">
        <v>12</v>
      </c>
      <c r="B23" s="128" t="s">
        <v>71</v>
      </c>
      <c r="C23" s="308" t="s">
        <v>77</v>
      </c>
      <c r="D23" s="309"/>
      <c r="E23" s="4">
        <v>12</v>
      </c>
      <c r="F23" s="218">
        <v>495000</v>
      </c>
      <c r="G23" s="248">
        <f t="shared" ref="G23" si="6">I23/E23*F23/1000</f>
        <v>5362.5</v>
      </c>
      <c r="H23" s="98">
        <f t="shared" ref="H23" si="7">ROUND(I23/E23,2)</f>
        <v>10.83</v>
      </c>
      <c r="I23" s="73">
        <v>130</v>
      </c>
      <c r="J23" s="82">
        <v>150</v>
      </c>
    </row>
    <row r="24" spans="1:10">
      <c r="A24" s="6">
        <v>13</v>
      </c>
      <c r="B24" s="128" t="s">
        <v>70</v>
      </c>
      <c r="C24" s="308" t="s">
        <v>77</v>
      </c>
      <c r="D24" s="309"/>
      <c r="E24" s="4">
        <v>12</v>
      </c>
      <c r="F24" s="218">
        <v>455000</v>
      </c>
      <c r="G24" s="248">
        <f t="shared" si="2"/>
        <v>5915</v>
      </c>
      <c r="H24" s="98">
        <f t="shared" si="3"/>
        <v>13</v>
      </c>
      <c r="I24" s="73">
        <v>156</v>
      </c>
      <c r="J24" s="82">
        <v>150</v>
      </c>
    </row>
    <row r="25" spans="1:10" ht="13.5" thickBot="1">
      <c r="A25" s="59">
        <v>14</v>
      </c>
      <c r="B25" s="130" t="s">
        <v>69</v>
      </c>
      <c r="C25" s="312" t="s">
        <v>77</v>
      </c>
      <c r="D25" s="313"/>
      <c r="E25" s="5">
        <v>12</v>
      </c>
      <c r="F25" s="220">
        <v>450000</v>
      </c>
      <c r="G25" s="249">
        <f t="shared" si="2"/>
        <v>6787.5</v>
      </c>
      <c r="H25" s="71">
        <f t="shared" si="3"/>
        <v>15.08</v>
      </c>
      <c r="I25" s="104">
        <v>181</v>
      </c>
      <c r="J25" s="72">
        <v>150</v>
      </c>
    </row>
    <row r="26" spans="1:10" ht="13.5" thickBot="1">
      <c r="A26" s="107">
        <v>15</v>
      </c>
      <c r="B26" s="143" t="s">
        <v>68</v>
      </c>
      <c r="C26" s="304" t="s">
        <v>79</v>
      </c>
      <c r="D26" s="305"/>
      <c r="E26" s="66">
        <v>12</v>
      </c>
      <c r="F26" s="99">
        <v>332000</v>
      </c>
      <c r="G26" s="292">
        <f>I26/E26*F26/1000</f>
        <v>221.33333333333331</v>
      </c>
      <c r="H26" s="3">
        <f>ROUND(I26/E26,2)</f>
        <v>0.67</v>
      </c>
      <c r="I26" s="146">
        <v>8</v>
      </c>
      <c r="J26" s="45">
        <v>70</v>
      </c>
    </row>
    <row r="27" spans="1:10">
      <c r="A27" s="6">
        <v>16</v>
      </c>
      <c r="B27" s="155" t="s">
        <v>67</v>
      </c>
      <c r="C27" s="299" t="s">
        <v>78</v>
      </c>
      <c r="D27" s="300"/>
      <c r="E27" s="98">
        <v>12</v>
      </c>
      <c r="F27" s="274">
        <v>336000</v>
      </c>
      <c r="G27" s="275">
        <f t="shared" si="2"/>
        <v>308</v>
      </c>
      <c r="H27" s="4">
        <f t="shared" si="3"/>
        <v>0.92</v>
      </c>
      <c r="I27" s="147">
        <v>11</v>
      </c>
      <c r="J27" s="149">
        <v>70</v>
      </c>
    </row>
    <row r="28" spans="1:10">
      <c r="A28" s="6">
        <v>17</v>
      </c>
      <c r="B28" s="155" t="s">
        <v>66</v>
      </c>
      <c r="C28" s="299" t="s">
        <v>78</v>
      </c>
      <c r="D28" s="300"/>
      <c r="E28" s="150">
        <v>12</v>
      </c>
      <c r="F28" s="226">
        <v>361000</v>
      </c>
      <c r="G28" s="180">
        <f t="shared" si="2"/>
        <v>451.25</v>
      </c>
      <c r="H28" s="4">
        <f t="shared" si="3"/>
        <v>1.25</v>
      </c>
      <c r="I28" s="147">
        <v>15</v>
      </c>
      <c r="J28" s="149">
        <v>70</v>
      </c>
    </row>
    <row r="29" spans="1:10" ht="13.5" thickBot="1">
      <c r="A29" s="68">
        <v>18</v>
      </c>
      <c r="B29" s="185" t="s">
        <v>65</v>
      </c>
      <c r="C29" s="333" t="s">
        <v>78</v>
      </c>
      <c r="D29" s="334"/>
      <c r="E29" s="71">
        <v>12</v>
      </c>
      <c r="F29" s="103">
        <v>320000</v>
      </c>
      <c r="G29" s="199">
        <f t="shared" si="2"/>
        <v>533.33333333333337</v>
      </c>
      <c r="H29" s="5">
        <f t="shared" si="3"/>
        <v>1.67</v>
      </c>
      <c r="I29" s="200">
        <v>20</v>
      </c>
      <c r="J29" s="201">
        <v>70</v>
      </c>
    </row>
    <row r="30" spans="1:10" ht="13.5" thickBot="1">
      <c r="A30" s="202">
        <v>19</v>
      </c>
      <c r="B30" s="204" t="s">
        <v>85</v>
      </c>
      <c r="C30" s="335" t="s">
        <v>80</v>
      </c>
      <c r="D30" s="336"/>
      <c r="E30" s="3">
        <v>11.75</v>
      </c>
      <c r="F30" s="287">
        <v>306000</v>
      </c>
      <c r="G30" s="287">
        <f t="shared" si="2"/>
        <v>208.34042553191489</v>
      </c>
      <c r="H30" s="66">
        <f t="shared" si="3"/>
        <v>0.68</v>
      </c>
      <c r="I30" s="31">
        <v>8</v>
      </c>
      <c r="J30" s="69">
        <v>70</v>
      </c>
    </row>
    <row r="31" spans="1:10" ht="13.5" thickBot="1">
      <c r="A31" s="203">
        <v>20</v>
      </c>
      <c r="B31" s="205" t="s">
        <v>86</v>
      </c>
      <c r="C31" s="331" t="s">
        <v>80</v>
      </c>
      <c r="D31" s="332"/>
      <c r="E31" s="63">
        <v>11.75</v>
      </c>
      <c r="F31" s="286">
        <v>316000</v>
      </c>
      <c r="G31" s="288">
        <f>I31/E31*F31/1000</f>
        <v>295.82978723404256</v>
      </c>
      <c r="H31" s="65">
        <f>ROUND(I31/E31,2)</f>
        <v>0.94</v>
      </c>
      <c r="I31" s="13">
        <v>11</v>
      </c>
      <c r="J31" s="70">
        <v>70</v>
      </c>
    </row>
    <row r="32" spans="1:10" ht="13.5" thickBot="1">
      <c r="A32" s="203">
        <v>20</v>
      </c>
      <c r="B32" s="205" t="s">
        <v>114</v>
      </c>
      <c r="C32" s="331" t="s">
        <v>80</v>
      </c>
      <c r="D32" s="332"/>
      <c r="E32" s="63">
        <v>11.75</v>
      </c>
      <c r="F32" s="286">
        <v>299000</v>
      </c>
      <c r="G32" s="288">
        <f>I32/E32*F32/1000</f>
        <v>381.7021276595745</v>
      </c>
      <c r="H32" s="65">
        <f>ROUND(I32/E32,2)</f>
        <v>1.28</v>
      </c>
      <c r="I32" s="13">
        <v>15</v>
      </c>
      <c r="J32" s="70">
        <v>70</v>
      </c>
    </row>
    <row r="33" spans="1:10">
      <c r="A33" s="76"/>
      <c r="B33" s="60"/>
      <c r="C33" s="301"/>
      <c r="D33" s="301"/>
      <c r="E33" s="152"/>
      <c r="F33" s="181"/>
      <c r="G33" s="79"/>
      <c r="H33" s="152"/>
      <c r="I33" s="50"/>
      <c r="J33" s="80"/>
    </row>
    <row r="34" spans="1:10" s="1" customFormat="1" ht="13.15" customHeight="1" thickBot="1">
      <c r="A34" s="76"/>
      <c r="B34" s="86" t="s">
        <v>51</v>
      </c>
      <c r="C34" s="86"/>
      <c r="D34" s="86"/>
      <c r="E34" s="86"/>
      <c r="F34" s="86"/>
      <c r="G34" s="86"/>
      <c r="H34" s="33"/>
      <c r="I34" s="33"/>
      <c r="J34" s="33"/>
    </row>
    <row r="35" spans="1:10" s="1" customFormat="1" ht="10.9" customHeight="1" thickBot="1">
      <c r="A35" s="360"/>
      <c r="B35" s="362" t="s">
        <v>1</v>
      </c>
      <c r="C35" s="337" t="s">
        <v>61</v>
      </c>
      <c r="D35" s="338"/>
      <c r="E35" s="329" t="s">
        <v>62</v>
      </c>
      <c r="F35" s="327" t="s">
        <v>2</v>
      </c>
      <c r="G35" s="328"/>
      <c r="H35" s="55" t="s">
        <v>20</v>
      </c>
      <c r="I35" s="325" t="s">
        <v>25</v>
      </c>
      <c r="J35" s="326"/>
    </row>
    <row r="36" spans="1:10" ht="13.9" customHeight="1" thickBot="1">
      <c r="A36" s="361"/>
      <c r="B36" s="339"/>
      <c r="C36" s="339"/>
      <c r="D36" s="340"/>
      <c r="E36" s="330"/>
      <c r="F36" s="89" t="s">
        <v>8</v>
      </c>
      <c r="G36" s="112" t="s">
        <v>22</v>
      </c>
      <c r="H36" s="113" t="s">
        <v>23</v>
      </c>
      <c r="I36" s="78" t="s">
        <v>26</v>
      </c>
      <c r="J36" s="114" t="s">
        <v>50</v>
      </c>
    </row>
    <row r="37" spans="1:10" ht="13.5" thickBot="1">
      <c r="A37" s="202">
        <v>21</v>
      </c>
      <c r="B37" s="231" t="s">
        <v>101</v>
      </c>
      <c r="C37" s="302" t="s">
        <v>100</v>
      </c>
      <c r="D37" s="303"/>
      <c r="E37" s="7" t="s">
        <v>10</v>
      </c>
      <c r="F37" s="229">
        <v>430000</v>
      </c>
      <c r="G37" s="99">
        <f>F37*H37/1000</f>
        <v>5590</v>
      </c>
      <c r="H37" s="56">
        <v>13</v>
      </c>
      <c r="I37" s="31">
        <v>2</v>
      </c>
      <c r="J37" s="45">
        <v>300</v>
      </c>
    </row>
    <row r="38" spans="1:10" ht="13.5" thickBot="1">
      <c r="A38" s="203">
        <v>21</v>
      </c>
      <c r="B38" s="241" t="s">
        <v>101</v>
      </c>
      <c r="C38" s="318" t="s">
        <v>100</v>
      </c>
      <c r="D38" s="319"/>
      <c r="E38" s="11" t="s">
        <v>11</v>
      </c>
      <c r="F38" s="229">
        <v>430000</v>
      </c>
      <c r="G38" s="283">
        <f>F38*H38/1000</f>
        <v>9030</v>
      </c>
      <c r="H38" s="57">
        <v>21</v>
      </c>
      <c r="I38" s="13">
        <v>3.125</v>
      </c>
      <c r="J38" s="46">
        <v>300</v>
      </c>
    </row>
    <row r="39" spans="1:10" ht="13.5" thickBot="1">
      <c r="A39" s="202">
        <v>22</v>
      </c>
      <c r="B39" s="231" t="s">
        <v>29</v>
      </c>
      <c r="C39" s="302" t="s">
        <v>100</v>
      </c>
      <c r="D39" s="303"/>
      <c r="E39" s="7" t="s">
        <v>10</v>
      </c>
      <c r="F39" s="229">
        <v>430000</v>
      </c>
      <c r="G39" s="99">
        <f t="shared" ref="G39" si="8">F39*H39/1000</f>
        <v>7310</v>
      </c>
      <c r="H39" s="56">
        <v>17</v>
      </c>
      <c r="I39" s="31">
        <v>2</v>
      </c>
      <c r="J39" s="45">
        <v>300</v>
      </c>
    </row>
    <row r="40" spans="1:10" ht="13.5" thickBot="1">
      <c r="A40" s="203">
        <v>22</v>
      </c>
      <c r="B40" s="241" t="s">
        <v>29</v>
      </c>
      <c r="C40" s="318" t="s">
        <v>100</v>
      </c>
      <c r="D40" s="319"/>
      <c r="E40" s="11" t="s">
        <v>11</v>
      </c>
      <c r="F40" s="229">
        <v>430000</v>
      </c>
      <c r="G40" s="283">
        <f t="shared" ref="G40:G52" si="9">F40*H40/1000</f>
        <v>11180</v>
      </c>
      <c r="H40" s="57">
        <v>26</v>
      </c>
      <c r="I40" s="13">
        <f>1.25*2.5</f>
        <v>3.125</v>
      </c>
      <c r="J40" s="46">
        <v>300</v>
      </c>
    </row>
    <row r="41" spans="1:10" ht="13.5" thickBot="1">
      <c r="A41" s="202">
        <v>23</v>
      </c>
      <c r="B41" s="231" t="s">
        <v>17</v>
      </c>
      <c r="C41" s="302" t="s">
        <v>100</v>
      </c>
      <c r="D41" s="303"/>
      <c r="E41" s="7" t="s">
        <v>10</v>
      </c>
      <c r="F41" s="251">
        <v>430000</v>
      </c>
      <c r="G41" s="294">
        <f t="shared" si="9"/>
        <v>8600</v>
      </c>
      <c r="H41" s="56">
        <v>20</v>
      </c>
      <c r="I41" s="31">
        <v>2</v>
      </c>
      <c r="J41" s="45">
        <v>300</v>
      </c>
    </row>
    <row r="42" spans="1:10" ht="13.5" thickBot="1">
      <c r="A42" s="203">
        <v>24</v>
      </c>
      <c r="B42" s="241" t="s">
        <v>17</v>
      </c>
      <c r="C42" s="318" t="s">
        <v>99</v>
      </c>
      <c r="D42" s="319"/>
      <c r="E42" s="11" t="s">
        <v>11</v>
      </c>
      <c r="F42" s="229">
        <v>430000</v>
      </c>
      <c r="G42" s="117">
        <f t="shared" si="9"/>
        <v>13330</v>
      </c>
      <c r="H42" s="57">
        <v>31</v>
      </c>
      <c r="I42" s="13">
        <f>1.25*2.5</f>
        <v>3.125</v>
      </c>
      <c r="J42" s="46">
        <v>300</v>
      </c>
    </row>
    <row r="43" spans="1:10" ht="12" customHeight="1" thickBot="1">
      <c r="A43" s="239">
        <v>25</v>
      </c>
      <c r="B43" s="242" t="s">
        <v>115</v>
      </c>
      <c r="C43" s="316"/>
      <c r="D43" s="324"/>
      <c r="E43" s="92" t="s">
        <v>10</v>
      </c>
      <c r="F43" s="229">
        <v>430000</v>
      </c>
      <c r="G43" s="111">
        <f t="shared" si="9"/>
        <v>9890</v>
      </c>
      <c r="H43" s="116">
        <v>23</v>
      </c>
      <c r="I43" s="101">
        <v>2</v>
      </c>
      <c r="J43" s="240">
        <v>300</v>
      </c>
    </row>
    <row r="44" spans="1:10" ht="12.75" customHeight="1" thickBot="1">
      <c r="A44" s="234">
        <v>26</v>
      </c>
      <c r="B44" s="235" t="s">
        <v>117</v>
      </c>
      <c r="C44" s="320"/>
      <c r="D44" s="321"/>
      <c r="E44" s="95" t="s">
        <v>11</v>
      </c>
      <c r="F44" s="229">
        <v>430000</v>
      </c>
      <c r="G44" s="103">
        <f t="shared" si="9"/>
        <v>15910</v>
      </c>
      <c r="H44" s="90">
        <v>37</v>
      </c>
      <c r="I44" s="104">
        <v>3.125</v>
      </c>
      <c r="J44" s="201">
        <v>300</v>
      </c>
    </row>
    <row r="45" spans="1:10" s="1" customFormat="1" ht="12.75" customHeight="1" thickBot="1">
      <c r="A45" s="298">
        <v>27</v>
      </c>
      <c r="B45" s="236" t="s">
        <v>116</v>
      </c>
      <c r="C45" s="302"/>
      <c r="D45" s="322"/>
      <c r="E45" s="237" t="s">
        <v>10</v>
      </c>
      <c r="F45" s="229">
        <v>430000</v>
      </c>
      <c r="G45" s="238">
        <f t="shared" si="9"/>
        <v>10320</v>
      </c>
      <c r="H45" s="56">
        <v>24</v>
      </c>
      <c r="I45" s="84">
        <v>3.125</v>
      </c>
      <c r="J45" s="45">
        <v>300</v>
      </c>
    </row>
    <row r="46" spans="1:10" s="1" customFormat="1" ht="12.75" customHeight="1">
      <c r="A46" s="202">
        <v>27</v>
      </c>
      <c r="B46" s="236" t="s">
        <v>116</v>
      </c>
      <c r="C46" s="302"/>
      <c r="D46" s="322"/>
      <c r="E46" s="237" t="s">
        <v>11</v>
      </c>
      <c r="F46" s="229">
        <v>430000</v>
      </c>
      <c r="G46" s="238">
        <f t="shared" ref="G46:G48" si="10">F46*H46/1000</f>
        <v>16340</v>
      </c>
      <c r="H46" s="56">
        <v>38</v>
      </c>
      <c r="I46" s="84">
        <v>3.125</v>
      </c>
      <c r="J46" s="45">
        <v>300</v>
      </c>
    </row>
    <row r="47" spans="1:10" s="1" customFormat="1" ht="12.75" customHeight="1" thickBot="1">
      <c r="A47" s="203">
        <v>28</v>
      </c>
      <c r="B47" s="232" t="s">
        <v>91</v>
      </c>
      <c r="C47" s="318" t="s">
        <v>100</v>
      </c>
      <c r="D47" s="323"/>
      <c r="E47" s="233" t="s">
        <v>10</v>
      </c>
      <c r="F47" s="276">
        <v>405000</v>
      </c>
      <c r="G47" s="250">
        <f t="shared" ref="G47" si="11">F47*H47/1000</f>
        <v>12555</v>
      </c>
      <c r="H47" s="57">
        <v>31</v>
      </c>
      <c r="I47" s="85">
        <v>2</v>
      </c>
      <c r="J47" s="46">
        <v>300</v>
      </c>
    </row>
    <row r="48" spans="1:10" s="1" customFormat="1" ht="12.75" customHeight="1" thickBot="1">
      <c r="A48" s="203">
        <v>28</v>
      </c>
      <c r="B48" s="232" t="s">
        <v>91</v>
      </c>
      <c r="C48" s="318" t="s">
        <v>100</v>
      </c>
      <c r="D48" s="323"/>
      <c r="E48" s="233" t="s">
        <v>11</v>
      </c>
      <c r="F48" s="276">
        <v>415000</v>
      </c>
      <c r="G48" s="250">
        <f t="shared" si="10"/>
        <v>19920</v>
      </c>
      <c r="H48" s="57">
        <v>48</v>
      </c>
      <c r="I48" s="85">
        <v>3.125</v>
      </c>
      <c r="J48" s="46">
        <v>300</v>
      </c>
    </row>
    <row r="49" spans="1:11" s="1" customFormat="1" ht="14.45" customHeight="1">
      <c r="A49" s="107">
        <v>29</v>
      </c>
      <c r="B49" s="131" t="s">
        <v>5</v>
      </c>
      <c r="C49" s="316" t="s">
        <v>99</v>
      </c>
      <c r="D49" s="317"/>
      <c r="E49" s="92" t="s">
        <v>10</v>
      </c>
      <c r="F49" s="282">
        <v>390000</v>
      </c>
      <c r="G49" s="111">
        <f t="shared" si="9"/>
        <v>13260</v>
      </c>
      <c r="H49" s="116">
        <v>34</v>
      </c>
      <c r="I49" s="118">
        <f>1*2</f>
        <v>2</v>
      </c>
      <c r="J49" s="102">
        <v>300</v>
      </c>
    </row>
    <row r="50" spans="1:11" s="1" customFormat="1" ht="13.5" customHeight="1" thickBot="1">
      <c r="A50" s="59">
        <v>30</v>
      </c>
      <c r="B50" s="132" t="s">
        <v>5</v>
      </c>
      <c r="C50" s="367" t="s">
        <v>99</v>
      </c>
      <c r="D50" s="368"/>
      <c r="E50" s="115" t="s">
        <v>49</v>
      </c>
      <c r="F50" s="282">
        <v>390000</v>
      </c>
      <c r="G50" s="12">
        <f t="shared" si="9"/>
        <v>13650</v>
      </c>
      <c r="H50" s="81">
        <v>35</v>
      </c>
      <c r="I50" s="83">
        <f>1*2.1</f>
        <v>2.1</v>
      </c>
      <c r="J50" s="82">
        <v>300</v>
      </c>
    </row>
    <row r="51" spans="1:11" ht="12.75" customHeight="1" thickBot="1">
      <c r="A51" s="58">
        <v>31</v>
      </c>
      <c r="B51" s="157" t="s">
        <v>5</v>
      </c>
      <c r="C51" s="318" t="s">
        <v>99</v>
      </c>
      <c r="D51" s="323"/>
      <c r="E51" s="174" t="s">
        <v>11</v>
      </c>
      <c r="F51" s="282">
        <v>390000</v>
      </c>
      <c r="G51" s="283">
        <f t="shared" si="9"/>
        <v>20670</v>
      </c>
      <c r="H51" s="57">
        <v>53</v>
      </c>
      <c r="I51" s="13">
        <f>1.25*2.5</f>
        <v>3.125</v>
      </c>
      <c r="J51" s="70">
        <v>300</v>
      </c>
    </row>
    <row r="52" spans="1:11" s="1" customFormat="1" ht="13.5" thickBot="1">
      <c r="A52" s="58">
        <v>33</v>
      </c>
      <c r="B52" s="131" t="s">
        <v>3</v>
      </c>
      <c r="C52" s="373" t="s">
        <v>99</v>
      </c>
      <c r="D52" s="374"/>
      <c r="E52" s="170" t="s">
        <v>10</v>
      </c>
      <c r="F52" s="245">
        <v>379000</v>
      </c>
      <c r="G52" s="246">
        <f t="shared" si="9"/>
        <v>18950</v>
      </c>
      <c r="H52" s="116">
        <v>50</v>
      </c>
      <c r="I52" s="118">
        <v>2</v>
      </c>
      <c r="J52" s="102">
        <v>500</v>
      </c>
    </row>
    <row r="53" spans="1:11" s="1" customFormat="1" ht="13.5" thickBot="1">
      <c r="A53" s="59">
        <v>34</v>
      </c>
      <c r="B53" s="156" t="s">
        <v>3</v>
      </c>
      <c r="C53" s="369" t="s">
        <v>99</v>
      </c>
      <c r="D53" s="370"/>
      <c r="E53" s="171" t="s">
        <v>11</v>
      </c>
      <c r="F53" s="289">
        <v>400000</v>
      </c>
      <c r="G53" s="290">
        <f>H53*F53/1000</f>
        <v>30800</v>
      </c>
      <c r="H53" s="90">
        <v>77</v>
      </c>
      <c r="I53" s="119">
        <v>3.125</v>
      </c>
      <c r="J53" s="72">
        <v>500</v>
      </c>
    </row>
    <row r="54" spans="1:11" s="1" customFormat="1" ht="13.5" thickBot="1">
      <c r="A54" s="254">
        <v>35</v>
      </c>
      <c r="B54" s="256" t="s">
        <v>4</v>
      </c>
      <c r="C54" s="371" t="s">
        <v>99</v>
      </c>
      <c r="D54" s="372"/>
      <c r="E54" s="257" t="s">
        <v>9</v>
      </c>
      <c r="F54" s="89">
        <v>390000</v>
      </c>
      <c r="G54" s="295">
        <f>F54*H54/1000</f>
        <v>115050</v>
      </c>
      <c r="H54" s="258">
        <v>295</v>
      </c>
      <c r="I54" s="259">
        <v>9</v>
      </c>
      <c r="J54" s="140">
        <v>500</v>
      </c>
    </row>
    <row r="55" spans="1:11" ht="15.75" thickBot="1">
      <c r="A55" s="255"/>
      <c r="B55" s="261"/>
      <c r="C55" s="388" t="s">
        <v>102</v>
      </c>
      <c r="D55" s="388"/>
      <c r="E55" s="388"/>
      <c r="F55" s="388"/>
      <c r="G55" s="388"/>
      <c r="H55" s="262"/>
      <c r="I55" s="263"/>
      <c r="J55" s="140"/>
    </row>
    <row r="56" spans="1:11" ht="13.5" thickBot="1">
      <c r="A56" s="47">
        <v>36</v>
      </c>
      <c r="B56" s="270" t="s">
        <v>106</v>
      </c>
      <c r="C56" s="268"/>
      <c r="D56" s="268" t="s">
        <v>103</v>
      </c>
      <c r="E56" s="271" t="s">
        <v>112</v>
      </c>
      <c r="F56" s="268"/>
      <c r="G56" s="273" t="s">
        <v>104</v>
      </c>
      <c r="H56" s="268"/>
      <c r="I56" s="268"/>
      <c r="J56" s="264"/>
    </row>
    <row r="57" spans="1:11" ht="13.5" thickBot="1">
      <c r="A57" s="47">
        <v>37</v>
      </c>
      <c r="B57" s="269" t="s">
        <v>107</v>
      </c>
      <c r="C57" s="265"/>
      <c r="D57" s="265" t="s">
        <v>103</v>
      </c>
      <c r="E57" s="272" t="s">
        <v>113</v>
      </c>
      <c r="F57" s="260"/>
      <c r="G57" s="272" t="s">
        <v>105</v>
      </c>
      <c r="H57" s="266"/>
      <c r="I57" s="266"/>
      <c r="J57" s="267"/>
    </row>
    <row r="58" spans="1:11" ht="15.75" thickBot="1">
      <c r="A58" s="278"/>
      <c r="B58" s="261"/>
      <c r="C58" s="388" t="s">
        <v>109</v>
      </c>
      <c r="D58" s="388"/>
      <c r="E58" s="388"/>
      <c r="F58" s="388"/>
      <c r="G58" s="388"/>
      <c r="H58" s="262"/>
      <c r="I58" s="263"/>
      <c r="J58" s="140"/>
    </row>
    <row r="59" spans="1:11" ht="13.5" thickBot="1">
      <c r="A59" s="47">
        <v>38</v>
      </c>
      <c r="B59" s="279" t="s">
        <v>110</v>
      </c>
      <c r="C59" s="265"/>
      <c r="D59" s="265"/>
      <c r="E59" s="272" t="s">
        <v>11</v>
      </c>
      <c r="F59" s="260">
        <v>430000</v>
      </c>
      <c r="G59" s="273">
        <f>H59*F59/1000</f>
        <v>35690</v>
      </c>
      <c r="H59" s="281">
        <v>83</v>
      </c>
      <c r="I59" s="280">
        <v>3.125</v>
      </c>
      <c r="J59" s="267">
        <v>500</v>
      </c>
    </row>
    <row r="60" spans="1:11" s="1" customFormat="1" ht="31.5" customHeight="1">
      <c r="A60" s="394" t="s">
        <v>98</v>
      </c>
      <c r="B60" s="394"/>
      <c r="C60" s="394"/>
      <c r="D60" s="394"/>
      <c r="E60" s="394"/>
      <c r="F60" s="394"/>
      <c r="G60" s="394"/>
      <c r="H60" s="394"/>
      <c r="I60" s="394"/>
      <c r="J60" s="394"/>
      <c r="K60"/>
    </row>
    <row r="61" spans="1:11" s="1" customFormat="1" ht="14.25">
      <c r="A61" s="216"/>
      <c r="B61" s="217"/>
      <c r="C61" s="217"/>
      <c r="D61" s="217"/>
      <c r="E61" s="217"/>
      <c r="F61" s="217"/>
      <c r="G61" s="217"/>
      <c r="H61" s="217"/>
      <c r="I61" s="217"/>
      <c r="J61" s="216"/>
      <c r="K61"/>
    </row>
    <row r="62" spans="1:11" s="1" customFormat="1" ht="14.25">
      <c r="A62" s="216"/>
      <c r="B62" s="217"/>
      <c r="C62" s="217"/>
      <c r="D62" s="217"/>
      <c r="E62" s="217"/>
      <c r="F62" s="217"/>
      <c r="G62" s="217"/>
      <c r="H62" s="217"/>
      <c r="I62" s="217"/>
      <c r="J62" s="216"/>
      <c r="K62"/>
    </row>
    <row r="63" spans="1:11" s="1" customFormat="1" ht="15" thickBot="1">
      <c r="A63" s="216"/>
      <c r="B63" s="217"/>
      <c r="C63" s="217"/>
      <c r="D63" s="217"/>
      <c r="E63" s="217"/>
      <c r="F63" s="217"/>
      <c r="G63" s="217"/>
      <c r="H63" s="217"/>
      <c r="I63" s="217"/>
      <c r="J63" s="216"/>
      <c r="K63"/>
    </row>
    <row r="64" spans="1:11" ht="33" customHeight="1">
      <c r="A64" s="173"/>
      <c r="B64" s="389" t="s">
        <v>47</v>
      </c>
      <c r="C64" s="389"/>
      <c r="D64" s="389"/>
      <c r="E64" s="389"/>
      <c r="F64" s="392" t="s">
        <v>94</v>
      </c>
      <c r="G64" s="392"/>
      <c r="H64" s="392"/>
      <c r="I64" s="392"/>
      <c r="J64" s="393"/>
    </row>
    <row r="65" spans="1:11" ht="15.75" customHeight="1">
      <c r="A65" s="209"/>
      <c r="B65" s="215" t="s">
        <v>95</v>
      </c>
      <c r="C65" s="213"/>
      <c r="D65" s="213"/>
      <c r="E65" s="210"/>
      <c r="F65" s="211"/>
      <c r="G65" s="211"/>
      <c r="H65" s="211"/>
      <c r="I65" s="211"/>
      <c r="J65" s="212"/>
    </row>
    <row r="66" spans="1:11" ht="15.75" customHeight="1">
      <c r="A66" s="214" t="s">
        <v>93</v>
      </c>
      <c r="B66" s="366" t="s">
        <v>92</v>
      </c>
      <c r="C66" s="366"/>
      <c r="D66" s="366"/>
      <c r="E66" s="366"/>
      <c r="F66" s="390"/>
      <c r="G66" s="390"/>
      <c r="H66" s="390"/>
      <c r="I66" s="390"/>
      <c r="J66" s="391"/>
      <c r="K66" t="s">
        <v>48</v>
      </c>
    </row>
    <row r="67" spans="1:11" s="1" customFormat="1" ht="15" customHeight="1" thickBot="1">
      <c r="A67" s="357" t="s">
        <v>97</v>
      </c>
      <c r="B67" s="358"/>
      <c r="C67" s="358"/>
      <c r="D67" s="358"/>
      <c r="E67" s="358"/>
      <c r="F67" s="358"/>
      <c r="G67" s="358"/>
      <c r="H67" s="358"/>
      <c r="I67" s="358"/>
      <c r="J67" s="359"/>
      <c r="K67"/>
    </row>
    <row r="68" spans="1:11" s="1" customFormat="1" ht="14.25">
      <c r="A68" s="18" t="s">
        <v>15</v>
      </c>
      <c r="B68" s="15"/>
      <c r="C68" s="15"/>
      <c r="D68" s="15"/>
      <c r="E68" s="16"/>
      <c r="F68" s="15"/>
      <c r="G68" s="16"/>
      <c r="I68"/>
      <c r="J68"/>
      <c r="K68"/>
    </row>
    <row r="69" spans="1:11" s="1" customFormat="1" ht="12.75" customHeight="1">
      <c r="A69" s="14" t="s">
        <v>16</v>
      </c>
      <c r="B69" s="17"/>
      <c r="C69" s="17"/>
      <c r="D69" s="17"/>
      <c r="E69" s="17"/>
      <c r="F69" s="17"/>
      <c r="G69" s="16"/>
      <c r="J69"/>
      <c r="K69"/>
    </row>
    <row r="70" spans="1:11" s="1" customFormat="1" ht="12.75" customHeight="1">
      <c r="A70" s="377" t="s">
        <v>14</v>
      </c>
      <c r="B70" s="377"/>
      <c r="C70" s="377"/>
      <c r="D70" s="377"/>
      <c r="E70" s="377"/>
      <c r="F70" s="377"/>
      <c r="G70" s="377"/>
      <c r="H70" s="377"/>
      <c r="I70" s="377"/>
      <c r="J70" s="377"/>
      <c r="K70"/>
    </row>
    <row r="71" spans="1:11" s="1" customFormat="1" ht="12.75" customHeight="1">
      <c r="A71" s="18" t="s">
        <v>15</v>
      </c>
      <c r="B71" s="17"/>
      <c r="C71" s="17"/>
      <c r="D71" s="17"/>
      <c r="E71" s="17"/>
      <c r="F71" s="17"/>
      <c r="G71" s="16"/>
      <c r="I71"/>
      <c r="J71"/>
      <c r="K71"/>
    </row>
    <row r="72" spans="1:11" s="1" customFormat="1" ht="15" thickBot="1">
      <c r="A72" s="14" t="s">
        <v>16</v>
      </c>
      <c r="B72" s="17"/>
      <c r="C72" s="17"/>
      <c r="D72" s="17"/>
      <c r="E72" s="17"/>
      <c r="F72" s="17"/>
      <c r="G72" s="16"/>
      <c r="I72"/>
      <c r="J72"/>
    </row>
    <row r="73" spans="1:11" ht="13.9" hidden="1" customHeight="1" thickBot="1">
      <c r="A73" s="47"/>
      <c r="B73" s="385" t="s">
        <v>28</v>
      </c>
      <c r="C73" s="386"/>
      <c r="D73" s="386"/>
      <c r="E73" s="386"/>
      <c r="F73" s="386"/>
      <c r="G73" s="386"/>
      <c r="H73" s="386"/>
      <c r="I73" s="387"/>
    </row>
    <row r="74" spans="1:11" ht="13.5" thickBot="1">
      <c r="A74" s="383" t="s">
        <v>0</v>
      </c>
      <c r="B74" s="375" t="s">
        <v>1</v>
      </c>
      <c r="C74" s="52" t="s">
        <v>32</v>
      </c>
      <c r="D74" s="52" t="s">
        <v>63</v>
      </c>
      <c r="E74" s="41" t="s">
        <v>84</v>
      </c>
      <c r="F74" s="42" t="s">
        <v>2</v>
      </c>
      <c r="G74" s="29" t="s">
        <v>20</v>
      </c>
      <c r="H74" s="29" t="s">
        <v>20</v>
      </c>
      <c r="I74" s="54" t="s">
        <v>2</v>
      </c>
    </row>
    <row r="75" spans="1:11" ht="13.5" thickBot="1">
      <c r="A75" s="384"/>
      <c r="B75" s="376"/>
      <c r="C75" s="110" t="s">
        <v>33</v>
      </c>
      <c r="D75" s="53" t="s">
        <v>31</v>
      </c>
      <c r="E75" s="48" t="s">
        <v>6</v>
      </c>
      <c r="F75" s="49" t="s">
        <v>27</v>
      </c>
      <c r="G75" s="27" t="s">
        <v>21</v>
      </c>
      <c r="H75" s="27" t="s">
        <v>37</v>
      </c>
      <c r="I75" s="27" t="s">
        <v>7</v>
      </c>
    </row>
    <row r="76" spans="1:11" ht="15" customHeight="1">
      <c r="A76" s="58">
        <v>45</v>
      </c>
      <c r="B76" s="363" t="s">
        <v>90</v>
      </c>
      <c r="C76" s="64">
        <v>1.2</v>
      </c>
      <c r="D76" s="58" t="s">
        <v>30</v>
      </c>
      <c r="E76" s="188">
        <v>6</v>
      </c>
      <c r="F76" s="293">
        <v>295</v>
      </c>
      <c r="G76" s="189">
        <v>0.54</v>
      </c>
      <c r="H76" s="43">
        <f t="shared" ref="H76" si="12">G76*E76</f>
        <v>3.24</v>
      </c>
      <c r="I76" s="190">
        <v>100</v>
      </c>
    </row>
    <row r="77" spans="1:11" ht="15" customHeight="1" thickBot="1">
      <c r="A77" s="59">
        <v>46</v>
      </c>
      <c r="B77" s="365"/>
      <c r="C77" s="121">
        <v>1.5</v>
      </c>
      <c r="D77" s="68" t="s">
        <v>30</v>
      </c>
      <c r="E77" s="191">
        <v>6</v>
      </c>
      <c r="F77" s="285">
        <v>330</v>
      </c>
      <c r="G77" s="192">
        <v>0.67</v>
      </c>
      <c r="H77" s="51">
        <f t="shared" ref="H77:H98" si="13">G77*E77</f>
        <v>4.0200000000000005</v>
      </c>
      <c r="I77" s="72">
        <v>100</v>
      </c>
    </row>
    <row r="78" spans="1:11" ht="15" customHeight="1">
      <c r="A78" s="107">
        <v>47</v>
      </c>
      <c r="B78" s="363" t="s">
        <v>34</v>
      </c>
      <c r="C78" s="182">
        <v>1.2</v>
      </c>
      <c r="D78" s="58" t="s">
        <v>30</v>
      </c>
      <c r="E78" s="188">
        <v>6</v>
      </c>
      <c r="F78" s="293">
        <v>375</v>
      </c>
      <c r="G78" s="189">
        <v>0.72</v>
      </c>
      <c r="H78" s="43">
        <f t="shared" si="13"/>
        <v>4.32</v>
      </c>
      <c r="I78" s="69">
        <v>100</v>
      </c>
    </row>
    <row r="79" spans="1:11" ht="15" customHeight="1" thickBot="1">
      <c r="A79" s="68">
        <v>48</v>
      </c>
      <c r="B79" s="364"/>
      <c r="C79" s="183">
        <v>1.5</v>
      </c>
      <c r="D79" s="59" t="s">
        <v>30</v>
      </c>
      <c r="E79" s="65">
        <v>6</v>
      </c>
      <c r="F79" s="193">
        <v>400</v>
      </c>
      <c r="G79" s="65">
        <v>0.89</v>
      </c>
      <c r="H79" s="67">
        <f t="shared" ref="H79" si="14">G79*E79</f>
        <v>5.34</v>
      </c>
      <c r="I79" s="70">
        <v>100</v>
      </c>
    </row>
    <row r="80" spans="1:11" ht="15" customHeight="1" thickBot="1">
      <c r="A80" s="68">
        <v>48</v>
      </c>
      <c r="B80" s="365"/>
      <c r="C80" s="183">
        <v>2</v>
      </c>
      <c r="D80" s="59" t="s">
        <v>30</v>
      </c>
      <c r="E80" s="65">
        <v>6</v>
      </c>
      <c r="F80" s="193">
        <v>460</v>
      </c>
      <c r="G80" s="65">
        <v>0.89</v>
      </c>
      <c r="H80" s="67">
        <v>5.6</v>
      </c>
      <c r="I80" s="70">
        <v>100</v>
      </c>
    </row>
    <row r="81" spans="1:9" ht="15" customHeight="1">
      <c r="A81" s="202">
        <v>49</v>
      </c>
      <c r="B81" s="363" t="s">
        <v>35</v>
      </c>
      <c r="C81" s="106">
        <v>1.2</v>
      </c>
      <c r="D81" s="107" t="s">
        <v>30</v>
      </c>
      <c r="E81" s="100">
        <v>6</v>
      </c>
      <c r="F81" s="109">
        <v>480</v>
      </c>
      <c r="G81" s="100">
        <v>0.91</v>
      </c>
      <c r="H81" s="97">
        <f t="shared" si="13"/>
        <v>5.46</v>
      </c>
      <c r="I81" s="102">
        <v>100</v>
      </c>
    </row>
    <row r="82" spans="1:9" ht="15" customHeight="1" thickBot="1">
      <c r="A82" s="203">
        <v>50</v>
      </c>
      <c r="B82" s="365"/>
      <c r="C82" s="96">
        <v>1.5</v>
      </c>
      <c r="D82" s="59" t="s">
        <v>30</v>
      </c>
      <c r="E82" s="65">
        <v>6</v>
      </c>
      <c r="F82" s="193">
        <v>495</v>
      </c>
      <c r="G82" s="65">
        <v>1.1399999999999999</v>
      </c>
      <c r="H82" s="67">
        <f t="shared" si="13"/>
        <v>6.84</v>
      </c>
      <c r="I82" s="70">
        <v>100</v>
      </c>
    </row>
    <row r="83" spans="1:9" ht="15" customHeight="1">
      <c r="A83" s="107">
        <v>51</v>
      </c>
      <c r="B83" s="379" t="s">
        <v>36</v>
      </c>
      <c r="C83" s="64">
        <v>1.2</v>
      </c>
      <c r="D83" s="58" t="s">
        <v>30</v>
      </c>
      <c r="E83" s="66">
        <v>6</v>
      </c>
      <c r="F83" s="207">
        <v>570</v>
      </c>
      <c r="G83" s="66">
        <v>1.1000000000000001</v>
      </c>
      <c r="H83" s="43">
        <f t="shared" si="13"/>
        <v>6.6000000000000005</v>
      </c>
      <c r="I83" s="69">
        <v>100</v>
      </c>
    </row>
    <row r="84" spans="1:9" ht="15" customHeight="1" thickBot="1">
      <c r="A84" s="68">
        <v>52</v>
      </c>
      <c r="B84" s="379"/>
      <c r="C84" s="121">
        <v>1.5</v>
      </c>
      <c r="D84" s="68" t="s">
        <v>30</v>
      </c>
      <c r="E84" s="71">
        <v>6</v>
      </c>
      <c r="F84" s="227">
        <v>605</v>
      </c>
      <c r="G84" s="71">
        <v>1.38</v>
      </c>
      <c r="H84" s="51">
        <f t="shared" si="13"/>
        <v>8.2799999999999994</v>
      </c>
      <c r="I84" s="72">
        <v>100</v>
      </c>
    </row>
    <row r="85" spans="1:9" ht="15" customHeight="1">
      <c r="A85" s="202">
        <v>53</v>
      </c>
      <c r="B85" s="363" t="s">
        <v>38</v>
      </c>
      <c r="C85" s="64">
        <v>1.2</v>
      </c>
      <c r="D85" s="58" t="s">
        <v>30</v>
      </c>
      <c r="E85" s="3">
        <v>6</v>
      </c>
      <c r="F85" s="243">
        <v>565</v>
      </c>
      <c r="G85" s="3">
        <v>1.1000000000000001</v>
      </c>
      <c r="H85" s="141">
        <f t="shared" si="13"/>
        <v>6.6000000000000005</v>
      </c>
      <c r="I85" s="45">
        <v>100</v>
      </c>
    </row>
    <row r="86" spans="1:9" ht="15" customHeight="1" thickBot="1">
      <c r="A86" s="203">
        <v>55</v>
      </c>
      <c r="B86" s="364"/>
      <c r="C86" s="96">
        <v>1.5</v>
      </c>
      <c r="D86" s="59" t="s">
        <v>30</v>
      </c>
      <c r="E86" s="63">
        <v>6</v>
      </c>
      <c r="F86" s="253">
        <v>615</v>
      </c>
      <c r="G86" s="63">
        <v>1.38</v>
      </c>
      <c r="H86" s="142">
        <v>8.3000000000000007</v>
      </c>
      <c r="I86" s="46">
        <v>100</v>
      </c>
    </row>
    <row r="87" spans="1:9" ht="15" customHeight="1" thickBot="1">
      <c r="A87" s="203">
        <v>55</v>
      </c>
      <c r="B87" s="365"/>
      <c r="C87" s="96">
        <v>2</v>
      </c>
      <c r="D87" s="59" t="s">
        <v>30</v>
      </c>
      <c r="E87" s="63">
        <v>6</v>
      </c>
      <c r="F87" s="253">
        <v>755</v>
      </c>
      <c r="G87" s="63">
        <v>1.38</v>
      </c>
      <c r="H87" s="142">
        <v>8.3000000000000007</v>
      </c>
      <c r="I87" s="46">
        <v>100</v>
      </c>
    </row>
    <row r="88" spans="1:9" ht="15" customHeight="1">
      <c r="A88" s="107">
        <v>56</v>
      </c>
      <c r="B88" s="364" t="s">
        <v>39</v>
      </c>
      <c r="C88" s="106">
        <v>1.2</v>
      </c>
      <c r="D88" s="107" t="s">
        <v>30</v>
      </c>
      <c r="E88" s="100">
        <v>6</v>
      </c>
      <c r="F88" s="224">
        <v>650</v>
      </c>
      <c r="G88" s="100">
        <v>1.2</v>
      </c>
      <c r="H88" s="97">
        <f t="shared" si="13"/>
        <v>7.1999999999999993</v>
      </c>
      <c r="I88" s="102">
        <v>100</v>
      </c>
    </row>
    <row r="89" spans="1:9" ht="15" customHeight="1" thickBot="1">
      <c r="A89" s="68">
        <v>57</v>
      </c>
      <c r="B89" s="381"/>
      <c r="C89" s="96">
        <v>1.5</v>
      </c>
      <c r="D89" s="59" t="s">
        <v>30</v>
      </c>
      <c r="E89" s="65">
        <v>6</v>
      </c>
      <c r="F89" s="193">
        <v>710</v>
      </c>
      <c r="G89" s="65">
        <v>1.5</v>
      </c>
      <c r="H89" s="67">
        <f t="shared" si="13"/>
        <v>9</v>
      </c>
      <c r="I89" s="70">
        <v>100</v>
      </c>
    </row>
    <row r="90" spans="1:9" ht="15" customHeight="1">
      <c r="A90" s="58">
        <v>58</v>
      </c>
      <c r="B90" s="380" t="s">
        <v>40</v>
      </c>
      <c r="C90" s="106">
        <v>1.2</v>
      </c>
      <c r="D90" s="107" t="s">
        <v>30</v>
      </c>
      <c r="E90" s="100">
        <v>6</v>
      </c>
      <c r="F90" s="109">
        <v>790</v>
      </c>
      <c r="G90" s="100">
        <v>1.47</v>
      </c>
      <c r="H90" s="97">
        <f t="shared" si="13"/>
        <v>8.82</v>
      </c>
      <c r="I90" s="102">
        <v>100</v>
      </c>
    </row>
    <row r="91" spans="1:9" ht="15" customHeight="1">
      <c r="A91" s="6">
        <v>59</v>
      </c>
      <c r="B91" s="379"/>
      <c r="C91" s="108">
        <v>1.5</v>
      </c>
      <c r="D91" s="6" t="s">
        <v>30</v>
      </c>
      <c r="E91" s="98">
        <v>6</v>
      </c>
      <c r="F91" s="277">
        <v>835</v>
      </c>
      <c r="G91" s="98">
        <v>1.84</v>
      </c>
      <c r="H91" s="44">
        <f t="shared" si="13"/>
        <v>11.040000000000001</v>
      </c>
      <c r="I91" s="82">
        <v>100</v>
      </c>
    </row>
    <row r="92" spans="1:9" ht="15" customHeight="1" thickBot="1">
      <c r="A92" s="68">
        <v>60</v>
      </c>
      <c r="B92" s="379"/>
      <c r="C92" s="121">
        <v>2</v>
      </c>
      <c r="D92" s="68" t="s">
        <v>30</v>
      </c>
      <c r="E92" s="71">
        <v>6</v>
      </c>
      <c r="F92" s="122">
        <v>1025</v>
      </c>
      <c r="G92" s="71">
        <v>2.4500000000000002</v>
      </c>
      <c r="H92" s="51">
        <f>G92*E92</f>
        <v>14.700000000000001</v>
      </c>
      <c r="I92" s="72">
        <v>100</v>
      </c>
    </row>
    <row r="93" spans="1:9" ht="15" customHeight="1" thickBot="1">
      <c r="A93" s="47">
        <v>62</v>
      </c>
      <c r="B93" s="186" t="s">
        <v>41</v>
      </c>
      <c r="C93" s="187">
        <v>1.5</v>
      </c>
      <c r="D93" s="47" t="s">
        <v>30</v>
      </c>
      <c r="E93" s="87">
        <v>6</v>
      </c>
      <c r="F93" s="208">
        <v>770</v>
      </c>
      <c r="G93" s="87">
        <v>1.72</v>
      </c>
      <c r="H93" s="124">
        <f t="shared" si="13"/>
        <v>10.32</v>
      </c>
      <c r="I93" s="105">
        <v>100</v>
      </c>
    </row>
    <row r="94" spans="1:9" ht="15" customHeight="1" thickBot="1">
      <c r="A94" s="107">
        <v>63</v>
      </c>
      <c r="B94" s="379" t="s">
        <v>42</v>
      </c>
      <c r="C94" s="151">
        <v>1.5</v>
      </c>
      <c r="D94" s="184" t="s">
        <v>30</v>
      </c>
      <c r="E94" s="152">
        <v>6</v>
      </c>
      <c r="F94" s="296">
        <v>1065</v>
      </c>
      <c r="G94" s="152">
        <v>2.31</v>
      </c>
      <c r="H94" s="153">
        <f t="shared" si="13"/>
        <v>13.86</v>
      </c>
      <c r="I94" s="154">
        <v>100</v>
      </c>
    </row>
    <row r="95" spans="1:9" ht="15" customHeight="1" thickBot="1">
      <c r="A95" s="68">
        <v>64</v>
      </c>
      <c r="B95" s="379"/>
      <c r="C95" s="121">
        <v>2</v>
      </c>
      <c r="D95" s="68" t="s">
        <v>30</v>
      </c>
      <c r="E95" s="91">
        <v>6</v>
      </c>
      <c r="F95" s="122">
        <v>1320</v>
      </c>
      <c r="G95" s="91">
        <v>3.08</v>
      </c>
      <c r="H95" s="51">
        <f t="shared" si="13"/>
        <v>18.48</v>
      </c>
      <c r="I95" s="125">
        <v>100</v>
      </c>
    </row>
    <row r="96" spans="1:9" ht="15" customHeight="1">
      <c r="A96" s="58">
        <v>65</v>
      </c>
      <c r="B96" s="380" t="s">
        <v>43</v>
      </c>
      <c r="C96" s="64">
        <v>1.5</v>
      </c>
      <c r="D96" s="58" t="s">
        <v>30</v>
      </c>
      <c r="E96" s="75">
        <v>6</v>
      </c>
      <c r="F96" s="207">
        <v>1050</v>
      </c>
      <c r="G96" s="75">
        <v>2.31</v>
      </c>
      <c r="H96" s="43">
        <f t="shared" si="13"/>
        <v>13.86</v>
      </c>
      <c r="I96" s="126">
        <v>100</v>
      </c>
    </row>
    <row r="97" spans="1:10" ht="15" customHeight="1" thickBot="1">
      <c r="A97" s="59">
        <v>66</v>
      </c>
      <c r="B97" s="382"/>
      <c r="C97" s="96">
        <v>2</v>
      </c>
      <c r="D97" s="59" t="s">
        <v>30</v>
      </c>
      <c r="E97" s="65">
        <v>6</v>
      </c>
      <c r="F97" s="193">
        <v>1305</v>
      </c>
      <c r="G97" s="65">
        <v>3.08</v>
      </c>
      <c r="H97" s="67">
        <f t="shared" si="13"/>
        <v>18.48</v>
      </c>
      <c r="I97" s="127">
        <v>100</v>
      </c>
    </row>
    <row r="98" spans="1:10" ht="15" customHeight="1" thickBot="1">
      <c r="A98" s="175">
        <v>67</v>
      </c>
      <c r="B98" s="77" t="s">
        <v>44</v>
      </c>
      <c r="C98" s="123">
        <v>2</v>
      </c>
      <c r="D98" s="47" t="s">
        <v>30</v>
      </c>
      <c r="E98" s="87">
        <v>6</v>
      </c>
      <c r="F98" s="208">
        <v>1580</v>
      </c>
      <c r="G98" s="87">
        <v>3.69</v>
      </c>
      <c r="H98" s="124">
        <f t="shared" si="13"/>
        <v>22.14</v>
      </c>
      <c r="I98" s="105">
        <v>100</v>
      </c>
    </row>
    <row r="99" spans="1:10" ht="15" customHeight="1" thickBot="1">
      <c r="A99" s="47">
        <v>68</v>
      </c>
      <c r="B99" s="198" t="s">
        <v>45</v>
      </c>
      <c r="C99" s="137">
        <v>2</v>
      </c>
      <c r="D99" s="196" t="s">
        <v>30</v>
      </c>
      <c r="E99" s="138">
        <v>6</v>
      </c>
      <c r="F99" s="252">
        <v>1560</v>
      </c>
      <c r="G99" s="138">
        <v>3.69</v>
      </c>
      <c r="H99" s="139">
        <f t="shared" ref="H99" si="15">G99*E99</f>
        <v>22.14</v>
      </c>
      <c r="I99" s="140">
        <v>150</v>
      </c>
    </row>
    <row r="100" spans="1:10" ht="15" customHeight="1" thickBot="1">
      <c r="A100" s="202">
        <v>69</v>
      </c>
      <c r="B100" s="363" t="s">
        <v>89</v>
      </c>
      <c r="C100" s="222">
        <v>2</v>
      </c>
      <c r="D100" s="75" t="s">
        <v>30</v>
      </c>
      <c r="E100" s="3">
        <v>6</v>
      </c>
      <c r="F100" s="225">
        <v>2090</v>
      </c>
      <c r="G100" s="3">
        <v>7</v>
      </c>
      <c r="H100" s="141">
        <v>42</v>
      </c>
      <c r="I100" s="45">
        <v>150</v>
      </c>
    </row>
    <row r="101" spans="1:10" ht="15" customHeight="1">
      <c r="A101" s="202">
        <v>69</v>
      </c>
      <c r="B101" s="364"/>
      <c r="C101" s="222">
        <v>2.5</v>
      </c>
      <c r="D101" s="75" t="s">
        <v>30</v>
      </c>
      <c r="E101" s="3">
        <v>6</v>
      </c>
      <c r="F101" s="225">
        <v>2620</v>
      </c>
      <c r="G101" s="3">
        <v>7</v>
      </c>
      <c r="H101" s="141">
        <v>42</v>
      </c>
      <c r="I101" s="45">
        <v>150</v>
      </c>
    </row>
    <row r="102" spans="1:10" ht="15" customHeight="1" thickBot="1">
      <c r="A102" s="203">
        <v>70</v>
      </c>
      <c r="B102" s="365"/>
      <c r="C102" s="223">
        <v>3</v>
      </c>
      <c r="D102" s="74" t="s">
        <v>30</v>
      </c>
      <c r="E102" s="63">
        <v>6</v>
      </c>
      <c r="F102" s="228">
        <v>3100</v>
      </c>
      <c r="G102" s="63">
        <v>7.44</v>
      </c>
      <c r="H102" s="142">
        <f>G102*6</f>
        <v>44.64</v>
      </c>
      <c r="I102" s="46">
        <v>150</v>
      </c>
    </row>
    <row r="103" spans="1:10" ht="15" customHeight="1">
      <c r="A103" s="107">
        <v>71</v>
      </c>
      <c r="B103" s="378" t="s">
        <v>46</v>
      </c>
      <c r="C103" s="75">
        <v>2.5</v>
      </c>
      <c r="D103" s="58" t="s">
        <v>30</v>
      </c>
      <c r="E103" s="66">
        <v>6</v>
      </c>
      <c r="F103" s="207">
        <v>3400</v>
      </c>
      <c r="G103" s="66">
        <v>7.77</v>
      </c>
      <c r="H103" s="43">
        <f>G103*6</f>
        <v>46.62</v>
      </c>
      <c r="I103" s="69">
        <v>150</v>
      </c>
    </row>
    <row r="104" spans="1:10" ht="15" customHeight="1" thickBot="1">
      <c r="A104" s="68">
        <v>72</v>
      </c>
      <c r="B104" s="378"/>
      <c r="C104" s="91">
        <v>3</v>
      </c>
      <c r="D104" s="68" t="s">
        <v>30</v>
      </c>
      <c r="E104" s="71">
        <v>6</v>
      </c>
      <c r="F104" s="122">
        <v>3980</v>
      </c>
      <c r="G104" s="71">
        <v>9.33</v>
      </c>
      <c r="H104" s="51">
        <f>G104*6</f>
        <v>55.980000000000004</v>
      </c>
      <c r="I104" s="72">
        <v>150</v>
      </c>
    </row>
    <row r="105" spans="1:10" ht="16.149999999999999" customHeight="1" thickBot="1">
      <c r="A105" s="58">
        <v>73</v>
      </c>
      <c r="B105" s="135" t="s">
        <v>59</v>
      </c>
      <c r="C105" s="123">
        <v>2.8</v>
      </c>
      <c r="D105" s="47" t="s">
        <v>99</v>
      </c>
      <c r="E105" s="158">
        <v>6</v>
      </c>
      <c r="F105" s="161">
        <v>610</v>
      </c>
      <c r="G105" s="87">
        <v>1.28</v>
      </c>
      <c r="H105" s="159">
        <f t="shared" ref="H105:H107" si="16">G105*E105</f>
        <v>7.68</v>
      </c>
      <c r="I105" s="105">
        <v>100</v>
      </c>
    </row>
    <row r="106" spans="1:10" ht="15" customHeight="1" thickBot="1">
      <c r="A106" s="6">
        <v>74</v>
      </c>
      <c r="B106" s="135" t="s">
        <v>60</v>
      </c>
      <c r="C106" s="123">
        <v>2.8</v>
      </c>
      <c r="D106" s="47" t="s">
        <v>99</v>
      </c>
      <c r="E106" s="158">
        <v>6</v>
      </c>
      <c r="F106" s="195">
        <v>800</v>
      </c>
      <c r="G106" s="87">
        <v>1.66</v>
      </c>
      <c r="H106" s="159">
        <f>G106*E106</f>
        <v>9.9599999999999991</v>
      </c>
      <c r="I106" s="105">
        <v>100</v>
      </c>
    </row>
    <row r="107" spans="1:10" ht="15" customHeight="1" thickBot="1">
      <c r="A107" s="58">
        <v>75</v>
      </c>
      <c r="B107" s="135" t="s">
        <v>56</v>
      </c>
      <c r="C107" s="123">
        <v>3.2</v>
      </c>
      <c r="D107" s="47" t="s">
        <v>99</v>
      </c>
      <c r="E107" s="160">
        <v>6</v>
      </c>
      <c r="F107" s="161">
        <v>1080</v>
      </c>
      <c r="G107" s="120">
        <v>2.5</v>
      </c>
      <c r="H107" s="159">
        <f t="shared" si="16"/>
        <v>15</v>
      </c>
      <c r="I107" s="105">
        <v>100</v>
      </c>
    </row>
    <row r="108" spans="1:10" ht="15" customHeight="1" thickBot="1">
      <c r="A108" s="6">
        <v>76</v>
      </c>
      <c r="B108" s="134" t="s">
        <v>57</v>
      </c>
      <c r="C108" s="96">
        <v>3.2</v>
      </c>
      <c r="D108" s="47" t="s">
        <v>99</v>
      </c>
      <c r="E108" s="162">
        <v>6</v>
      </c>
      <c r="F108" s="230">
        <v>1360</v>
      </c>
      <c r="G108" s="57">
        <v>3.11</v>
      </c>
      <c r="H108" s="94">
        <v>18.7</v>
      </c>
      <c r="I108" s="70">
        <v>100</v>
      </c>
      <c r="J108" s="10"/>
    </row>
    <row r="109" spans="1:10" ht="15" customHeight="1" thickBot="1">
      <c r="A109" s="6">
        <v>78</v>
      </c>
      <c r="B109" s="135" t="s">
        <v>81</v>
      </c>
      <c r="C109" s="123">
        <v>3.5</v>
      </c>
      <c r="D109" s="47" t="s">
        <v>99</v>
      </c>
      <c r="E109" s="160">
        <v>6</v>
      </c>
      <c r="F109" s="161">
        <v>1750</v>
      </c>
      <c r="G109" s="120">
        <v>3.83</v>
      </c>
      <c r="H109" s="159">
        <v>34.47</v>
      </c>
      <c r="I109" s="105">
        <v>150</v>
      </c>
      <c r="J109" s="10"/>
    </row>
    <row r="110" spans="1:10" s="10" customFormat="1" ht="15" customHeight="1" thickBot="1">
      <c r="A110" s="6">
        <v>80</v>
      </c>
      <c r="B110" s="134" t="s">
        <v>55</v>
      </c>
      <c r="C110" s="96">
        <v>3.5</v>
      </c>
      <c r="D110" s="47" t="s">
        <v>99</v>
      </c>
      <c r="E110" s="93">
        <v>12</v>
      </c>
      <c r="F110" s="230">
        <v>2030</v>
      </c>
      <c r="G110" s="57">
        <v>5.5</v>
      </c>
      <c r="H110" s="94">
        <f>G110*10</f>
        <v>55</v>
      </c>
      <c r="I110" s="70">
        <v>150</v>
      </c>
    </row>
    <row r="111" spans="1:10" s="10" customFormat="1" ht="15" customHeight="1" thickBot="1">
      <c r="A111" s="58">
        <v>81</v>
      </c>
      <c r="B111" s="136" t="s">
        <v>83</v>
      </c>
      <c r="C111" s="163">
        <v>3.5</v>
      </c>
      <c r="D111" s="47" t="s">
        <v>99</v>
      </c>
      <c r="E111" s="164">
        <v>12</v>
      </c>
      <c r="F111" s="297">
        <v>2850</v>
      </c>
      <c r="G111" s="165">
        <v>6.27</v>
      </c>
      <c r="H111" s="166">
        <f>G111*11.7</f>
        <v>73.358999999999995</v>
      </c>
      <c r="I111" s="154">
        <v>200</v>
      </c>
    </row>
    <row r="112" spans="1:10" s="10" customFormat="1" ht="15" customHeight="1" thickBot="1">
      <c r="A112" s="6">
        <v>82</v>
      </c>
      <c r="B112" s="135" t="s">
        <v>54</v>
      </c>
      <c r="C112" s="123">
        <v>3</v>
      </c>
      <c r="D112" s="47" t="s">
        <v>99</v>
      </c>
      <c r="E112" s="160">
        <v>12</v>
      </c>
      <c r="F112" s="195">
        <v>3250</v>
      </c>
      <c r="G112" s="120">
        <v>7.8</v>
      </c>
      <c r="H112" s="159">
        <f>G112*11.7</f>
        <v>91.259999999999991</v>
      </c>
      <c r="I112" s="105">
        <v>200</v>
      </c>
    </row>
    <row r="113" spans="1:10" s="10" customFormat="1" ht="15" customHeight="1" thickBot="1">
      <c r="A113" s="6">
        <v>82</v>
      </c>
      <c r="B113" s="135" t="s">
        <v>54</v>
      </c>
      <c r="C113" s="123">
        <v>3.5</v>
      </c>
      <c r="D113" s="47" t="s">
        <v>99</v>
      </c>
      <c r="E113" s="160">
        <v>12</v>
      </c>
      <c r="F113" s="291">
        <v>3250</v>
      </c>
      <c r="G113" s="120">
        <v>7.8</v>
      </c>
      <c r="H113" s="159">
        <f>G113*11.7</f>
        <v>91.259999999999991</v>
      </c>
      <c r="I113" s="105">
        <v>200</v>
      </c>
    </row>
    <row r="114" spans="1:10" s="10" customFormat="1" ht="15" customHeight="1" thickBot="1">
      <c r="A114" s="58">
        <v>83</v>
      </c>
      <c r="B114" s="135" t="s">
        <v>53</v>
      </c>
      <c r="C114" s="123">
        <v>3.5</v>
      </c>
      <c r="D114" s="47" t="s">
        <v>99</v>
      </c>
      <c r="E114" s="160">
        <v>12</v>
      </c>
      <c r="F114" s="195"/>
      <c r="G114" s="120">
        <v>8.74</v>
      </c>
      <c r="H114" s="159">
        <f>G114*E114</f>
        <v>104.88</v>
      </c>
      <c r="I114" s="105">
        <v>200</v>
      </c>
      <c r="J114"/>
    </row>
    <row r="115" spans="1:10" s="10" customFormat="1" ht="15" customHeight="1" thickBot="1">
      <c r="A115" s="6">
        <v>84</v>
      </c>
      <c r="B115" s="133" t="s">
        <v>58</v>
      </c>
      <c r="C115" s="197">
        <v>3.5</v>
      </c>
      <c r="D115" s="47" t="s">
        <v>99</v>
      </c>
      <c r="E115" s="167">
        <v>12</v>
      </c>
      <c r="F115" s="219">
        <v>4565</v>
      </c>
      <c r="G115" s="168">
        <v>9.2899999999999991</v>
      </c>
      <c r="H115" s="169">
        <f>G115*E115</f>
        <v>111.47999999999999</v>
      </c>
      <c r="I115" s="62">
        <v>200</v>
      </c>
      <c r="J115"/>
    </row>
    <row r="116" spans="1:10" ht="15" customHeight="1">
      <c r="A116"/>
      <c r="B116"/>
      <c r="C116"/>
      <c r="D116"/>
      <c r="E116"/>
      <c r="F116"/>
    </row>
    <row r="117" spans="1:10" ht="13.5" customHeight="1">
      <c r="A117"/>
      <c r="B117"/>
      <c r="C117"/>
      <c r="D117"/>
      <c r="E117"/>
      <c r="F117"/>
    </row>
    <row r="118" spans="1:10" ht="15.75" hidden="1" customHeight="1">
      <c r="A118"/>
      <c r="B118"/>
      <c r="C118"/>
      <c r="D118"/>
      <c r="E118"/>
      <c r="F118"/>
    </row>
    <row r="119" spans="1:10" ht="15" hidden="1" customHeight="1">
      <c r="A119"/>
      <c r="B119"/>
      <c r="C119"/>
      <c r="D119"/>
      <c r="E119"/>
      <c r="F119"/>
    </row>
    <row r="120" spans="1:10" ht="15" hidden="1" customHeight="1">
      <c r="A120"/>
      <c r="B120"/>
      <c r="C120"/>
      <c r="D120"/>
      <c r="E120"/>
      <c r="F120"/>
    </row>
    <row r="121" spans="1:10" ht="14.25" hidden="1" customHeight="1">
      <c r="A121"/>
      <c r="B121"/>
      <c r="C121"/>
      <c r="D121"/>
      <c r="E121"/>
      <c r="F121"/>
    </row>
    <row r="122" spans="1:10" ht="1.5" hidden="1" customHeight="1">
      <c r="A122"/>
      <c r="B122"/>
      <c r="C122"/>
      <c r="D122"/>
      <c r="E122"/>
      <c r="F122"/>
    </row>
    <row r="123" spans="1:10" ht="15" hidden="1" customHeight="1">
      <c r="A123"/>
      <c r="B123"/>
      <c r="C123"/>
      <c r="D123"/>
      <c r="E123"/>
      <c r="F123"/>
    </row>
    <row r="124" spans="1:10" ht="15" hidden="1" customHeight="1">
      <c r="A124"/>
      <c r="B124"/>
      <c r="C124"/>
      <c r="D124"/>
      <c r="E124"/>
      <c r="F124"/>
    </row>
    <row r="125" spans="1:10" ht="15" hidden="1" customHeight="1">
      <c r="A125"/>
      <c r="B125"/>
      <c r="C125"/>
      <c r="D125"/>
      <c r="E125"/>
      <c r="F125"/>
    </row>
    <row r="126" spans="1:10">
      <c r="A126"/>
      <c r="B126"/>
      <c r="C126"/>
      <c r="D126"/>
      <c r="E126"/>
      <c r="F126"/>
    </row>
    <row r="127" spans="1:10">
      <c r="A127"/>
      <c r="B127"/>
      <c r="C127"/>
      <c r="D127"/>
      <c r="E127"/>
      <c r="F127"/>
    </row>
  </sheetData>
  <mergeCells count="72">
    <mergeCell ref="C55:G55"/>
    <mergeCell ref="A67:J67"/>
    <mergeCell ref="B64:E64"/>
    <mergeCell ref="F66:J66"/>
    <mergeCell ref="F64:J64"/>
    <mergeCell ref="A60:J60"/>
    <mergeCell ref="C58:G58"/>
    <mergeCell ref="A74:A75"/>
    <mergeCell ref="B73:I73"/>
    <mergeCell ref="B85:B87"/>
    <mergeCell ref="B76:B77"/>
    <mergeCell ref="B81:B82"/>
    <mergeCell ref="B103:B104"/>
    <mergeCell ref="B94:B95"/>
    <mergeCell ref="B90:B92"/>
    <mergeCell ref="B83:B84"/>
    <mergeCell ref="B88:B89"/>
    <mergeCell ref="B96:B97"/>
    <mergeCell ref="B100:B102"/>
    <mergeCell ref="A35:A36"/>
    <mergeCell ref="B35:B36"/>
    <mergeCell ref="C22:D22"/>
    <mergeCell ref="C38:D38"/>
    <mergeCell ref="B78:B80"/>
    <mergeCell ref="B66:E66"/>
    <mergeCell ref="C23:D23"/>
    <mergeCell ref="C50:D50"/>
    <mergeCell ref="C53:D53"/>
    <mergeCell ref="C54:D54"/>
    <mergeCell ref="C52:D52"/>
    <mergeCell ref="C51:D51"/>
    <mergeCell ref="C46:D46"/>
    <mergeCell ref="C48:D48"/>
    <mergeCell ref="B74:B75"/>
    <mergeCell ref="A70:J70"/>
    <mergeCell ref="A1:K2"/>
    <mergeCell ref="F12:G12"/>
    <mergeCell ref="C17:D17"/>
    <mergeCell ref="C18:D18"/>
    <mergeCell ref="A12:A13"/>
    <mergeCell ref="B12:D13"/>
    <mergeCell ref="C15:D15"/>
    <mergeCell ref="C16:D16"/>
    <mergeCell ref="A6:J6"/>
    <mergeCell ref="C14:D14"/>
    <mergeCell ref="I35:J35"/>
    <mergeCell ref="F35:G35"/>
    <mergeCell ref="E35:E36"/>
    <mergeCell ref="C32:D32"/>
    <mergeCell ref="C29:D29"/>
    <mergeCell ref="C31:D31"/>
    <mergeCell ref="C30:D30"/>
    <mergeCell ref="C35:D36"/>
    <mergeCell ref="C49:D49"/>
    <mergeCell ref="C42:D42"/>
    <mergeCell ref="C44:D44"/>
    <mergeCell ref="C41:D41"/>
    <mergeCell ref="C40:D40"/>
    <mergeCell ref="C45:D45"/>
    <mergeCell ref="C47:D47"/>
    <mergeCell ref="C43:D43"/>
    <mergeCell ref="C26:D26"/>
    <mergeCell ref="C19:D19"/>
    <mergeCell ref="C24:D24"/>
    <mergeCell ref="C21:D21"/>
    <mergeCell ref="C25:D25"/>
    <mergeCell ref="C20:D20"/>
    <mergeCell ref="C27:D27"/>
    <mergeCell ref="C28:D28"/>
    <mergeCell ref="C33:D33"/>
    <mergeCell ref="C37:D37"/>
    <mergeCell ref="C39:D39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2023-08-01T07:25:21Z</cp:lastPrinted>
  <dcterms:created xsi:type="dcterms:W3CDTF">2003-11-26T08:20:58Z</dcterms:created>
  <dcterms:modified xsi:type="dcterms:W3CDTF">2023-08-01T07:30:56Z</dcterms:modified>
</cp:coreProperties>
</file>